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60" tabRatio="596" activeTab="0"/>
  </bookViews>
  <sheets>
    <sheet name="1курс" sheetId="1" r:id="rId1"/>
    <sheet name="2 курс" sheetId="2" r:id="rId2"/>
    <sheet name="3 курс" sheetId="3" r:id="rId3"/>
    <sheet name="4 курс" sheetId="4" r:id="rId4"/>
  </sheets>
  <definedNames>
    <definedName name="_xlnm.Print_Area" localSheetId="2">'3 курс'!$A$2:$BD$50</definedName>
  </definedNames>
  <calcPr fullCalcOnLoad="1"/>
</workbook>
</file>

<file path=xl/sharedStrings.xml><?xml version="1.0" encoding="utf-8"?>
<sst xmlns="http://schemas.openxmlformats.org/spreadsheetml/2006/main" count="412" uniqueCount="222">
  <si>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</si>
  <si>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</si>
  <si>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</si>
  <si>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</si>
  <si>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</si>
  <si>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</si>
  <si>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</si>
  <si>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</si>
  <si>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</si>
  <si>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</si>
  <si>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</si>
  <si>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</si>
  <si>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Август</t>
  </si>
  <si>
    <t>Всего часов</t>
  </si>
  <si>
    <t>Номера календарных недель</t>
  </si>
  <si>
    <t>Порядковые номера  недель учебного процесса</t>
  </si>
  <si>
    <t>Иностранный язык</t>
  </si>
  <si>
    <t>Физическая культура</t>
  </si>
  <si>
    <t>ОП.02</t>
  </si>
  <si>
    <t>3 курс</t>
  </si>
  <si>
    <t>ОП.00</t>
  </si>
  <si>
    <t>УП.01</t>
  </si>
  <si>
    <t>ПП.01</t>
  </si>
  <si>
    <t>ПМ.02</t>
  </si>
  <si>
    <t>Э</t>
  </si>
  <si>
    <t>18э</t>
  </si>
  <si>
    <t>Охрана труда</t>
  </si>
  <si>
    <t>Общий гуманитарный и социально- экономический цикл</t>
  </si>
  <si>
    <t>ОГСЭ.00</t>
  </si>
  <si>
    <t>ОГСЭ.02</t>
  </si>
  <si>
    <t>ОГСЭ.03</t>
  </si>
  <si>
    <t>ОГСЭ.04</t>
  </si>
  <si>
    <t>ЕН.00</t>
  </si>
  <si>
    <t>ЕН.01</t>
  </si>
  <si>
    <t>Математический и общий естественнонаучный цикл</t>
  </si>
  <si>
    <t>ОГСЭ.01</t>
  </si>
  <si>
    <t>ОП.01</t>
  </si>
  <si>
    <t>ОП.03</t>
  </si>
  <si>
    <t>ПМ.01</t>
  </si>
  <si>
    <t>МДК.01.02</t>
  </si>
  <si>
    <t>Информатика</t>
  </si>
  <si>
    <t>Общепрофессинальные дисциплины</t>
  </si>
  <si>
    <t>ОП.04</t>
  </si>
  <si>
    <t>История</t>
  </si>
  <si>
    <t>Математика</t>
  </si>
  <si>
    <t>Физика</t>
  </si>
  <si>
    <t>ЕН.02</t>
  </si>
  <si>
    <t>ЕН.03</t>
  </si>
  <si>
    <t>МДК.02.01</t>
  </si>
  <si>
    <t>МДК.02.02</t>
  </si>
  <si>
    <t>УП.02</t>
  </si>
  <si>
    <t>Техническая механика</t>
  </si>
  <si>
    <t xml:space="preserve">Материаловедение  </t>
  </si>
  <si>
    <t>Электротехника и электроника</t>
  </si>
  <si>
    <t>Подготовка и осуществление технологических процессов изготовления сварных конструкций</t>
  </si>
  <si>
    <t>Технология сварочных работ</t>
  </si>
  <si>
    <t>МДК.01.01</t>
  </si>
  <si>
    <t>36э</t>
  </si>
  <si>
    <t>Информационные технологии в профессиональной деятельности</t>
  </si>
  <si>
    <t>ПМ.05</t>
  </si>
  <si>
    <t>Выполнение работ по профессии «Электрогазосварщик»</t>
  </si>
  <si>
    <t>МДК.05.01</t>
  </si>
  <si>
    <t>УП.05</t>
  </si>
  <si>
    <t xml:space="preserve">Основы философии </t>
  </si>
  <si>
    <t>Общепрофессиональные дисциплины</t>
  </si>
  <si>
    <t>Безопасность жизнедеятельности</t>
  </si>
  <si>
    <t>Основное  оборудование для производства сварных конструкций</t>
  </si>
  <si>
    <t>Разработка технологических процессов и проектирование изделий</t>
  </si>
  <si>
    <t>Основы расчёта и проектирования сварных конструкций</t>
  </si>
  <si>
    <t>Основы проектирования технологических процессов</t>
  </si>
  <si>
    <t>Контроль качества сварочных работ</t>
  </si>
  <si>
    <t>ПМ.03</t>
  </si>
  <si>
    <t>Формы и методы контроля качества металлов и сварных конструкций</t>
  </si>
  <si>
    <t>МДК.03.01</t>
  </si>
  <si>
    <t>УП.03</t>
  </si>
  <si>
    <t>Выполнение работ по рабочей профессии"электрогазосварщик"</t>
  </si>
  <si>
    <t>Выполнение   работ по рабочей профессии"электрогазосварщик"</t>
  </si>
  <si>
    <t>Эк</t>
  </si>
  <si>
    <t>ПП.05</t>
  </si>
  <si>
    <t>Выполнение работ по профессии «Электрогазосварщик"</t>
  </si>
  <si>
    <t>18/24</t>
  </si>
  <si>
    <t>Правовое обеспечение профессиональной деятельности</t>
  </si>
  <si>
    <t>44/</t>
  </si>
  <si>
    <t xml:space="preserve">Основы экономики организации </t>
  </si>
  <si>
    <t>/180</t>
  </si>
  <si>
    <t xml:space="preserve">Менеджмент </t>
  </si>
  <si>
    <t>36/</t>
  </si>
  <si>
    <t>76/</t>
  </si>
  <si>
    <t>ПП.02</t>
  </si>
  <si>
    <t>72/</t>
  </si>
  <si>
    <t>132/</t>
  </si>
  <si>
    <t>ПП.03</t>
  </si>
  <si>
    <t>/72</t>
  </si>
  <si>
    <t>ПМ.04</t>
  </si>
  <si>
    <t>Организация и планирование сварочного производства</t>
  </si>
  <si>
    <t>Основы организации и планирования производственных работ на сварочном участке</t>
  </si>
  <si>
    <t>МДК.04.01</t>
  </si>
  <si>
    <t>УП.04</t>
  </si>
  <si>
    <t>ПП.04</t>
  </si>
  <si>
    <t>/186</t>
  </si>
  <si>
    <t>/36</t>
  </si>
  <si>
    <t>4 курс</t>
  </si>
  <si>
    <t>Инженерная графика</t>
  </si>
  <si>
    <t>ОП.06</t>
  </si>
  <si>
    <t>ОП.09</t>
  </si>
  <si>
    <t>28/38</t>
  </si>
  <si>
    <t>50/50</t>
  </si>
  <si>
    <t>ОП.07</t>
  </si>
  <si>
    <t>ОП.08</t>
  </si>
  <si>
    <t>72/72</t>
  </si>
  <si>
    <t>/40</t>
  </si>
  <si>
    <t>48/</t>
  </si>
  <si>
    <t>ОП.05</t>
  </si>
  <si>
    <t>/34</t>
  </si>
  <si>
    <t>ОП.11</t>
  </si>
  <si>
    <t>/68</t>
  </si>
  <si>
    <t>90/120</t>
  </si>
  <si>
    <t>/144</t>
  </si>
  <si>
    <t>120/76</t>
  </si>
  <si>
    <t>22/70</t>
  </si>
  <si>
    <t>36/36</t>
  </si>
  <si>
    <t>/80</t>
  </si>
  <si>
    <t>ПДП</t>
  </si>
  <si>
    <t>подготовка</t>
  </si>
  <si>
    <t>Июль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</si>
  <si>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</si>
  <si>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</si>
  <si>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</si>
  <si>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70/</t>
  </si>
  <si>
    <t>30/38</t>
  </si>
  <si>
    <t>/30</t>
  </si>
  <si>
    <t>40/88</t>
  </si>
  <si>
    <t>58/60</t>
  </si>
  <si>
    <t>54/46</t>
  </si>
  <si>
    <t>50/274</t>
  </si>
  <si>
    <t>ГИА</t>
  </si>
  <si>
    <t>02-07 сентября</t>
  </si>
  <si>
    <t>09-14 сентября</t>
  </si>
  <si>
    <t>16 - 21 сенятбря</t>
  </si>
  <si>
    <t>23 - 28 сентября</t>
  </si>
  <si>
    <t>30 сен - 5 окт</t>
  </si>
  <si>
    <t>28 окт - 02 нояб</t>
  </si>
  <si>
    <t>25 нояб-30 нояб</t>
  </si>
  <si>
    <t>23 дек-28 дек</t>
  </si>
  <si>
    <t>30 дек - 04 янв</t>
  </si>
  <si>
    <t>06 - 11 января</t>
  </si>
  <si>
    <t>13 - 18 нваря</t>
  </si>
  <si>
    <t>20 - 25 января</t>
  </si>
  <si>
    <t>27 янв - 01 фев</t>
  </si>
  <si>
    <t>24 фев-29 фев</t>
  </si>
  <si>
    <t>30 март- 04 апр</t>
  </si>
  <si>
    <t>27 апр-02 май</t>
  </si>
  <si>
    <t>01 - 06 июня</t>
  </si>
  <si>
    <t>29 июн- 3 июля</t>
  </si>
  <si>
    <t>27 июля-31 июл</t>
  </si>
  <si>
    <t>2019 - 2020 учебный год, группа 403 - СП</t>
  </si>
  <si>
    <t xml:space="preserve"> 2 курс</t>
  </si>
  <si>
    <t>2019 - 2020 учебный год, группа 303 - СП</t>
  </si>
  <si>
    <t>2019 - 2020 учебный год, группа 203 - СП</t>
  </si>
  <si>
    <t>36/34</t>
  </si>
  <si>
    <t>80/78</t>
  </si>
  <si>
    <t>46/22</t>
  </si>
  <si>
    <t>34/</t>
  </si>
  <si>
    <t>168/42</t>
  </si>
  <si>
    <t>/108</t>
  </si>
  <si>
    <t>52/40</t>
  </si>
  <si>
    <t>к</t>
  </si>
  <si>
    <t>2019 - 2020 учебный год, группа 103 - СП</t>
  </si>
  <si>
    <t>2 сен - 7 сен</t>
  </si>
  <si>
    <t>Сентябрь</t>
  </si>
  <si>
    <t>30 сен- 5 окт</t>
  </si>
  <si>
    <t>28 окт - 2 нояб</t>
  </si>
  <si>
    <t>2 дек - 7 дек</t>
  </si>
  <si>
    <t>30 дек - 4 янв</t>
  </si>
  <si>
    <t xml:space="preserve"> 6 янв -11 янв</t>
  </si>
  <si>
    <t>13 янв - 18 янв</t>
  </si>
  <si>
    <t>Январь</t>
  </si>
  <si>
    <t>3 фев -8 фев</t>
  </si>
  <si>
    <t>2 мар - 7 мар</t>
  </si>
  <si>
    <t>30 мар - 4 апр</t>
  </si>
  <si>
    <t>27 апр - 2 мая</t>
  </si>
  <si>
    <t>май</t>
  </si>
  <si>
    <t>1 июнь-6 июня</t>
  </si>
  <si>
    <t>8 июн -13 июн</t>
  </si>
  <si>
    <t>15 июн - 20 июн</t>
  </si>
  <si>
    <t>22 июн - 27 июн</t>
  </si>
  <si>
    <t>29 июн -4 июля</t>
  </si>
  <si>
    <t>3 авг -8 авг</t>
  </si>
  <si>
    <t>31 авг - 5 сен</t>
  </si>
  <si>
    <t>1 курс</t>
  </si>
  <si>
    <t>Общеобразовательный цикл</t>
  </si>
  <si>
    <t>ОДБ.01</t>
  </si>
  <si>
    <t>Русский язык</t>
  </si>
  <si>
    <t>34/44</t>
  </si>
  <si>
    <t>ОДБ.02</t>
  </si>
  <si>
    <t>Литература</t>
  </si>
  <si>
    <t>51/66</t>
  </si>
  <si>
    <t>ОДБ.03</t>
  </si>
  <si>
    <t>ОДБ.04</t>
  </si>
  <si>
    <t>ОДБ.05</t>
  </si>
  <si>
    <t xml:space="preserve">Обществознание </t>
  </si>
  <si>
    <t>49/68</t>
  </si>
  <si>
    <t>ОДБ.06</t>
  </si>
  <si>
    <t>Химия</t>
  </si>
  <si>
    <t>ОДБ.07</t>
  </si>
  <si>
    <t>Биология</t>
  </si>
  <si>
    <t>ОДБ.08</t>
  </si>
  <si>
    <t>ОДБ.09</t>
  </si>
  <si>
    <t>ОБЖ</t>
  </si>
  <si>
    <t>ОДБ.10</t>
  </si>
  <si>
    <t>Астрономия</t>
  </si>
  <si>
    <t>ОДБП.11</t>
  </si>
  <si>
    <t xml:space="preserve">Математика </t>
  </si>
  <si>
    <t>82/208</t>
  </si>
  <si>
    <t>ОДБП.12</t>
  </si>
  <si>
    <t>71/64</t>
  </si>
  <si>
    <t>ОДБП.13</t>
  </si>
  <si>
    <t>Информатика и ИКТ</t>
  </si>
  <si>
    <t>51/44</t>
  </si>
  <si>
    <t>Всего часов в неделю обязательной учебной нагрузки</t>
  </si>
  <si>
    <t>12э</t>
  </si>
  <si>
    <t>Всего часов в неделю самостоятельной работы студентов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</si>
</sst>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[$-FC19]d\ mmmm\ yyyy\ &quot;г.&quot;"/>
  </numFmts>
  <fonts count="43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4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vertical="center" textRotation="90"/>
    </xf>
    <xf numFmtId="0" fontId="2" fillId="24" borderId="11" xfId="0" applyFont="1" applyFill="1" applyBorder="1" applyAlignment="1">
      <alignment vertical="center" textRotation="90"/>
    </xf>
    <xf numFmtId="0" fontId="3" fillId="24" borderId="10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42" applyNumberFormat="1" applyFont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vertical="center" textRotation="90"/>
    </xf>
    <xf numFmtId="0" fontId="2" fillId="0" borderId="11" xfId="0" applyFont="1" applyBorder="1" applyAlignment="1">
      <alignment vertical="center" textRotation="90"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24" borderId="10" xfId="0" applyFont="1" applyFill="1" applyBorder="1" applyAlignment="1">
      <alignment horizontal="center" vertical="center" textRotation="90"/>
    </xf>
    <xf numFmtId="0" fontId="1" fillId="0" borderId="10" xfId="42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24" borderId="10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/>
    </xf>
    <xf numFmtId="0" fontId="4" fillId="17" borderId="10" xfId="0" applyFont="1" applyFill="1" applyBorder="1" applyAlignment="1">
      <alignment/>
    </xf>
    <xf numFmtId="0" fontId="3" fillId="24" borderId="10" xfId="0" applyFont="1" applyFill="1" applyBorder="1" applyAlignment="1">
      <alignment vertical="center"/>
    </xf>
    <xf numFmtId="0" fontId="3" fillId="17" borderId="10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vertical="center"/>
    </xf>
    <xf numFmtId="0" fontId="2" fillId="24" borderId="14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6" fillId="0" borderId="15" xfId="0" applyFont="1" applyBorder="1" applyAlignment="1">
      <alignment/>
    </xf>
    <xf numFmtId="0" fontId="16" fillId="0" borderId="14" xfId="0" applyFont="1" applyBorder="1" applyAlignment="1">
      <alignment/>
    </xf>
    <xf numFmtId="0" fontId="11" fillId="0" borderId="14" xfId="0" applyFont="1" applyBorder="1" applyAlignment="1">
      <alignment vertical="center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164" fontId="8" fillId="0" borderId="10" xfId="0" applyNumberFormat="1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24" borderId="10" xfId="0" applyFont="1" applyFill="1" applyBorder="1" applyAlignment="1">
      <alignment horizontal="center" vertical="center" textRotation="90"/>
    </xf>
    <xf numFmtId="0" fontId="22" fillId="0" borderId="10" xfId="0" applyNumberFormat="1" applyFont="1" applyBorder="1" applyAlignment="1">
      <alignment horizontal="center"/>
    </xf>
    <xf numFmtId="0" fontId="22" fillId="0" borderId="10" xfId="42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3" fillId="25" borderId="10" xfId="0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2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1" fillId="17" borderId="13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textRotation="90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17" borderId="13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vertical="center" textRotation="90"/>
    </xf>
    <xf numFmtId="164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textRotation="90"/>
    </xf>
    <xf numFmtId="164" fontId="6" fillId="0" borderId="16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vertical="center" textRotation="90"/>
    </xf>
    <xf numFmtId="0" fontId="2" fillId="0" borderId="10" xfId="0" applyFont="1" applyBorder="1" applyAlignment="1">
      <alignment horizontal="center" textRotation="90"/>
    </xf>
    <xf numFmtId="164" fontId="2" fillId="0" borderId="10" xfId="0" applyNumberFormat="1" applyFont="1" applyBorder="1" applyAlignment="1">
      <alignment horizontal="center"/>
    </xf>
    <xf numFmtId="0" fontId="2" fillId="24" borderId="12" xfId="0" applyFont="1" applyFill="1" applyBorder="1" applyAlignment="1">
      <alignment vertical="center" textRotation="90"/>
    </xf>
    <xf numFmtId="0" fontId="2" fillId="0" borderId="10" xfId="0" applyNumberFormat="1" applyFont="1" applyBorder="1" applyAlignment="1">
      <alignment horizontal="center"/>
    </xf>
    <xf numFmtId="0" fontId="2" fillId="0" borderId="10" xfId="42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/>
    </xf>
    <xf numFmtId="0" fontId="3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/>
    </xf>
    <xf numFmtId="0" fontId="6" fillId="2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25" borderId="10" xfId="0" applyFont="1" applyFill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164" fontId="8" fillId="24" borderId="10" xfId="0" applyNumberFormat="1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8" fillId="24" borderId="20" xfId="0" applyFont="1" applyFill="1" applyBorder="1" applyAlignment="1">
      <alignment/>
    </xf>
    <xf numFmtId="0" fontId="8" fillId="17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6" fillId="24" borderId="16" xfId="0" applyNumberFormat="1" applyFont="1" applyFill="1" applyBorder="1" applyAlignment="1">
      <alignment horizontal="center"/>
    </xf>
    <xf numFmtId="0" fontId="6" fillId="24" borderId="2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2" fillId="0" borderId="23" xfId="0" applyFont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zoomScale="65" zoomScaleNormal="65" workbookViewId="0" topLeftCell="A1">
      <selection activeCell="BI16" sqref="BI16"/>
    </sheetView>
  </sheetViews>
  <sheetFormatPr defaultColWidth="9.140625" defaultRowHeight="15"/>
  <cols>
    <col min="1" max="1" width="3.8515625" style="0" bestFit="1" customWidth="1"/>
    <col min="2" max="2" width="10.00390625" style="0" bestFit="1" customWidth="1"/>
    <col min="3" max="3" width="31.28125" style="0" bestFit="1" customWidth="1"/>
    <col min="5" max="5" width="4.00390625" style="0" bestFit="1" customWidth="1"/>
    <col min="6" max="8" width="3.7109375" style="0" bestFit="1" customWidth="1"/>
    <col min="9" max="9" width="4.00390625" style="0" bestFit="1" customWidth="1"/>
    <col min="10" max="12" width="3.7109375" style="0" bestFit="1" customWidth="1"/>
    <col min="13" max="13" width="4.00390625" style="0" bestFit="1" customWidth="1"/>
    <col min="14" max="17" width="3.7109375" style="0" bestFit="1" customWidth="1"/>
    <col min="18" max="18" width="4.00390625" style="0" bestFit="1" customWidth="1"/>
    <col min="19" max="21" width="3.7109375" style="0" bestFit="1" customWidth="1"/>
    <col min="22" max="22" width="4.7109375" style="0" bestFit="1" customWidth="1"/>
    <col min="23" max="23" width="3.8515625" style="0" bestFit="1" customWidth="1"/>
    <col min="24" max="24" width="4.00390625" style="0" bestFit="1" customWidth="1"/>
    <col min="25" max="26" width="3.7109375" style="0" bestFit="1" customWidth="1"/>
    <col min="27" max="27" width="4.00390625" style="0" bestFit="1" customWidth="1"/>
    <col min="28" max="30" width="3.7109375" style="0" bestFit="1" customWidth="1"/>
    <col min="31" max="31" width="4.00390625" style="0" bestFit="1" customWidth="1"/>
    <col min="32" max="34" width="3.7109375" style="0" bestFit="1" customWidth="1"/>
    <col min="35" max="35" width="3.8515625" style="0" bestFit="1" customWidth="1"/>
    <col min="36" max="38" width="3.7109375" style="0" bestFit="1" customWidth="1"/>
    <col min="39" max="39" width="4.00390625" style="0" bestFit="1" customWidth="1"/>
    <col min="40" max="43" width="3.7109375" style="0" bestFit="1" customWidth="1"/>
    <col min="44" max="46" width="4.00390625" style="0" bestFit="1" customWidth="1"/>
    <col min="47" max="48" width="4.421875" style="0" bestFit="1" customWidth="1"/>
    <col min="49" max="49" width="4.7109375" style="0" bestFit="1" customWidth="1"/>
    <col min="50" max="52" width="3.28125" style="0" bestFit="1" customWidth="1"/>
    <col min="53" max="53" width="3.8515625" style="0" bestFit="1" customWidth="1"/>
    <col min="54" max="56" width="3.28125" style="0" bestFit="1" customWidth="1"/>
    <col min="57" max="57" width="3.8515625" style="0" bestFit="1" customWidth="1"/>
    <col min="58" max="58" width="4.421875" style="0" bestFit="1" customWidth="1"/>
  </cols>
  <sheetData>
    <row r="1" spans="1:58" ht="18.75">
      <c r="A1" s="226"/>
      <c r="B1" s="226"/>
      <c r="C1" s="226"/>
      <c r="D1" s="227"/>
      <c r="E1" s="173" t="s">
        <v>167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</row>
    <row r="2" spans="1:58" ht="91.5">
      <c r="A2" s="158" t="s">
        <v>0</v>
      </c>
      <c r="B2" s="158" t="s">
        <v>1</v>
      </c>
      <c r="C2" s="228" t="s">
        <v>2</v>
      </c>
      <c r="D2" s="229" t="s">
        <v>3</v>
      </c>
      <c r="E2" s="230" t="s">
        <v>168</v>
      </c>
      <c r="F2" s="231" t="s">
        <v>169</v>
      </c>
      <c r="G2" s="231"/>
      <c r="H2" s="231"/>
      <c r="I2" s="232" t="s">
        <v>170</v>
      </c>
      <c r="J2" s="233" t="s">
        <v>4</v>
      </c>
      <c r="K2" s="234"/>
      <c r="L2" s="235"/>
      <c r="M2" s="230" t="s">
        <v>171</v>
      </c>
      <c r="N2" s="236" t="s">
        <v>5</v>
      </c>
      <c r="O2" s="237"/>
      <c r="P2" s="237"/>
      <c r="Q2" s="238"/>
      <c r="R2" s="239" t="s">
        <v>172</v>
      </c>
      <c r="S2" s="240" t="s">
        <v>6</v>
      </c>
      <c r="T2" s="237"/>
      <c r="U2" s="238"/>
      <c r="V2" s="239" t="s">
        <v>173</v>
      </c>
      <c r="W2" s="230" t="s">
        <v>174</v>
      </c>
      <c r="X2" s="230" t="s">
        <v>175</v>
      </c>
      <c r="Y2" s="241" t="s">
        <v>176</v>
      </c>
      <c r="Z2" s="242"/>
      <c r="AA2" s="230" t="s">
        <v>177</v>
      </c>
      <c r="AB2" s="243" t="s">
        <v>7</v>
      </c>
      <c r="AC2" s="152"/>
      <c r="AD2" s="152"/>
      <c r="AE2" s="230" t="s">
        <v>178</v>
      </c>
      <c r="AF2" s="243" t="s">
        <v>8</v>
      </c>
      <c r="AG2" s="243"/>
      <c r="AH2" s="243"/>
      <c r="AI2" s="230" t="s">
        <v>179</v>
      </c>
      <c r="AJ2" s="241" t="s">
        <v>9</v>
      </c>
      <c r="AK2" s="244"/>
      <c r="AL2" s="244"/>
      <c r="AM2" s="230" t="s">
        <v>180</v>
      </c>
      <c r="AN2" s="236" t="s">
        <v>181</v>
      </c>
      <c r="AO2" s="245"/>
      <c r="AP2" s="245"/>
      <c r="AQ2" s="246"/>
      <c r="AR2" s="230" t="s">
        <v>182</v>
      </c>
      <c r="AS2" s="230" t="s">
        <v>183</v>
      </c>
      <c r="AT2" s="230" t="s">
        <v>184</v>
      </c>
      <c r="AU2" s="230" t="s">
        <v>185</v>
      </c>
      <c r="AV2" s="230" t="s">
        <v>186</v>
      </c>
      <c r="AW2" s="243" t="s">
        <v>124</v>
      </c>
      <c r="AX2" s="243"/>
      <c r="AY2" s="243"/>
      <c r="AZ2" s="243"/>
      <c r="BA2" s="230" t="s">
        <v>187</v>
      </c>
      <c r="BB2" s="243" t="s">
        <v>12</v>
      </c>
      <c r="BC2" s="243"/>
      <c r="BD2" s="243"/>
      <c r="BE2" s="230" t="s">
        <v>188</v>
      </c>
      <c r="BF2" s="247" t="s">
        <v>13</v>
      </c>
    </row>
    <row r="3" spans="1:58" ht="15.75">
      <c r="A3" s="158"/>
      <c r="B3" s="158"/>
      <c r="C3" s="228"/>
      <c r="D3" s="229"/>
      <c r="E3" s="248"/>
      <c r="F3" s="249" t="s">
        <v>14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250"/>
    </row>
    <row r="4" spans="1:58" ht="15.75">
      <c r="A4" s="158"/>
      <c r="B4" s="158"/>
      <c r="C4" s="228"/>
      <c r="D4" s="229"/>
      <c r="E4" s="251">
        <v>36</v>
      </c>
      <c r="F4" s="251">
        <v>37</v>
      </c>
      <c r="G4" s="251">
        <v>38</v>
      </c>
      <c r="H4" s="251">
        <v>39</v>
      </c>
      <c r="I4" s="252">
        <v>40</v>
      </c>
      <c r="J4" s="3">
        <v>41</v>
      </c>
      <c r="K4" s="253">
        <v>42</v>
      </c>
      <c r="L4" s="3">
        <v>43</v>
      </c>
      <c r="M4" s="254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14">
        <v>52</v>
      </c>
      <c r="V4" s="14">
        <v>53</v>
      </c>
      <c r="W4" s="3">
        <v>1</v>
      </c>
      <c r="X4" s="3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3">
        <v>19</v>
      </c>
      <c r="AP4" s="3">
        <v>20</v>
      </c>
      <c r="AQ4" s="3">
        <v>21</v>
      </c>
      <c r="AR4" s="3">
        <v>22</v>
      </c>
      <c r="AS4" s="3">
        <v>23</v>
      </c>
      <c r="AT4" s="3">
        <v>24</v>
      </c>
      <c r="AU4" s="3">
        <v>25</v>
      </c>
      <c r="AV4" s="14">
        <v>26</v>
      </c>
      <c r="AW4" s="3">
        <v>27</v>
      </c>
      <c r="AX4" s="3">
        <v>28</v>
      </c>
      <c r="AY4" s="3">
        <v>29</v>
      </c>
      <c r="AZ4" s="3">
        <v>30</v>
      </c>
      <c r="BA4" s="3">
        <v>31</v>
      </c>
      <c r="BB4" s="3">
        <v>32</v>
      </c>
      <c r="BC4" s="3">
        <v>33</v>
      </c>
      <c r="BD4" s="3">
        <v>34</v>
      </c>
      <c r="BE4" s="3">
        <v>35</v>
      </c>
      <c r="BF4" s="42"/>
    </row>
    <row r="5" spans="1:58" ht="15.75">
      <c r="A5" s="158"/>
      <c r="B5" s="158"/>
      <c r="C5" s="228"/>
      <c r="D5" s="229"/>
      <c r="E5" s="165" t="s">
        <v>15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42"/>
    </row>
    <row r="6" spans="1:58" ht="15.75">
      <c r="A6" s="158"/>
      <c r="B6" s="158"/>
      <c r="C6" s="228"/>
      <c r="D6" s="229"/>
      <c r="E6" s="251">
        <v>1</v>
      </c>
      <c r="F6" s="251">
        <v>2</v>
      </c>
      <c r="G6" s="251">
        <v>3</v>
      </c>
      <c r="H6" s="251">
        <v>4</v>
      </c>
      <c r="I6" s="251">
        <v>5</v>
      </c>
      <c r="J6" s="251">
        <v>6</v>
      </c>
      <c r="K6" s="251">
        <v>7</v>
      </c>
      <c r="L6" s="255">
        <v>8</v>
      </c>
      <c r="M6" s="251">
        <v>9</v>
      </c>
      <c r="N6" s="256">
        <v>10</v>
      </c>
      <c r="O6" s="251">
        <v>11</v>
      </c>
      <c r="P6" s="251">
        <v>12</v>
      </c>
      <c r="Q6" s="251">
        <v>13</v>
      </c>
      <c r="R6" s="251">
        <v>14</v>
      </c>
      <c r="S6" s="251">
        <v>15</v>
      </c>
      <c r="T6" s="251">
        <v>16</v>
      </c>
      <c r="U6" s="251">
        <v>17</v>
      </c>
      <c r="V6" s="251">
        <v>18</v>
      </c>
      <c r="W6" s="251">
        <v>19</v>
      </c>
      <c r="X6" s="251">
        <v>20</v>
      </c>
      <c r="Y6" s="251">
        <v>21</v>
      </c>
      <c r="Z6" s="251">
        <v>22</v>
      </c>
      <c r="AA6" s="3">
        <v>23</v>
      </c>
      <c r="AB6" s="3">
        <v>24</v>
      </c>
      <c r="AC6" s="3">
        <v>25</v>
      </c>
      <c r="AD6" s="3">
        <v>26</v>
      </c>
      <c r="AE6" s="3">
        <v>27</v>
      </c>
      <c r="AF6" s="3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3">
        <v>35</v>
      </c>
      <c r="AN6" s="3">
        <v>36</v>
      </c>
      <c r="AO6" s="3">
        <v>37</v>
      </c>
      <c r="AP6" s="3">
        <v>38</v>
      </c>
      <c r="AQ6" s="3">
        <v>39</v>
      </c>
      <c r="AR6" s="3">
        <v>40</v>
      </c>
      <c r="AS6" s="14">
        <v>41</v>
      </c>
      <c r="AT6" s="3">
        <v>42</v>
      </c>
      <c r="AU6" s="3">
        <v>43</v>
      </c>
      <c r="AV6" s="14">
        <v>44</v>
      </c>
      <c r="AW6" s="3">
        <v>45</v>
      </c>
      <c r="AX6" s="3">
        <v>46</v>
      </c>
      <c r="AY6" s="3">
        <v>47</v>
      </c>
      <c r="AZ6" s="3">
        <v>48</v>
      </c>
      <c r="BA6" s="3">
        <v>49</v>
      </c>
      <c r="BB6" s="3">
        <v>50</v>
      </c>
      <c r="BC6" s="3">
        <v>51</v>
      </c>
      <c r="BD6" s="3">
        <v>52</v>
      </c>
      <c r="BE6" s="3">
        <v>53</v>
      </c>
      <c r="BF6" s="42"/>
    </row>
    <row r="7" spans="1:58" ht="15.75">
      <c r="A7" s="174" t="s">
        <v>189</v>
      </c>
      <c r="B7" s="201"/>
      <c r="C7" s="159" t="s">
        <v>190</v>
      </c>
      <c r="D7" s="4"/>
      <c r="E7" s="257"/>
      <c r="F7" s="257"/>
      <c r="G7" s="257"/>
      <c r="H7" s="257"/>
      <c r="I7" s="257"/>
      <c r="J7" s="257"/>
      <c r="K7" s="257"/>
      <c r="L7" s="258"/>
      <c r="M7" s="257"/>
      <c r="N7" s="259"/>
      <c r="O7" s="257"/>
      <c r="P7" s="257"/>
      <c r="Q7" s="257"/>
      <c r="R7" s="257"/>
      <c r="S7" s="257"/>
      <c r="T7" s="2"/>
      <c r="U7" s="14"/>
      <c r="V7" s="29"/>
      <c r="W7" s="29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17"/>
      <c r="AV7" s="19"/>
      <c r="AW7" s="29"/>
      <c r="AX7" s="29"/>
      <c r="AY7" s="29"/>
      <c r="AZ7" s="29"/>
      <c r="BA7" s="29"/>
      <c r="BB7" s="29"/>
      <c r="BC7" s="29"/>
      <c r="BD7" s="29"/>
      <c r="BE7" s="2"/>
      <c r="BF7" s="13"/>
    </row>
    <row r="8" spans="1:58" ht="15.75">
      <c r="A8" s="175"/>
      <c r="B8" s="201"/>
      <c r="C8" s="161"/>
      <c r="D8" s="4"/>
      <c r="E8" s="257"/>
      <c r="F8" s="257"/>
      <c r="G8" s="257"/>
      <c r="H8" s="257"/>
      <c r="I8" s="257"/>
      <c r="J8" s="257"/>
      <c r="K8" s="257"/>
      <c r="L8" s="258"/>
      <c r="M8" s="257"/>
      <c r="N8" s="259"/>
      <c r="O8" s="257"/>
      <c r="P8" s="257"/>
      <c r="Q8" s="257"/>
      <c r="R8" s="257"/>
      <c r="S8" s="257"/>
      <c r="T8" s="2"/>
      <c r="U8" s="14"/>
      <c r="V8" s="29"/>
      <c r="W8" s="29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17"/>
      <c r="AV8" s="19"/>
      <c r="AW8" s="29"/>
      <c r="AX8" s="29"/>
      <c r="AY8" s="29"/>
      <c r="AZ8" s="29"/>
      <c r="BA8" s="29"/>
      <c r="BB8" s="29"/>
      <c r="BC8" s="29"/>
      <c r="BD8" s="29"/>
      <c r="BE8" s="2"/>
      <c r="BF8" s="13"/>
    </row>
    <row r="9" spans="1:58" ht="15.75">
      <c r="A9" s="175"/>
      <c r="B9" s="260" t="s">
        <v>191</v>
      </c>
      <c r="C9" s="152" t="s">
        <v>192</v>
      </c>
      <c r="D9" s="67" t="s">
        <v>193</v>
      </c>
      <c r="E9" s="261">
        <v>2</v>
      </c>
      <c r="F9" s="261">
        <v>2</v>
      </c>
      <c r="G9" s="261">
        <v>2</v>
      </c>
      <c r="H9" s="261">
        <v>2</v>
      </c>
      <c r="I9" s="261">
        <v>2</v>
      </c>
      <c r="J9" s="261">
        <v>2</v>
      </c>
      <c r="K9" s="261">
        <v>2</v>
      </c>
      <c r="L9" s="262">
        <v>2</v>
      </c>
      <c r="M9" s="261">
        <v>2</v>
      </c>
      <c r="N9" s="263">
        <v>2</v>
      </c>
      <c r="O9" s="261">
        <v>2</v>
      </c>
      <c r="P9" s="261">
        <v>2</v>
      </c>
      <c r="Q9" s="261">
        <v>2</v>
      </c>
      <c r="R9" s="261">
        <v>2</v>
      </c>
      <c r="S9" s="261">
        <v>2</v>
      </c>
      <c r="T9" s="261">
        <v>2</v>
      </c>
      <c r="U9" s="261">
        <v>2</v>
      </c>
      <c r="V9" s="264">
        <f aca="true" t="shared" si="0" ref="V9:V26">SUM(D9:U9)</f>
        <v>34</v>
      </c>
      <c r="W9" s="265"/>
      <c r="X9" s="34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>
        <v>2</v>
      </c>
      <c r="AE9" s="8">
        <v>2</v>
      </c>
      <c r="AF9" s="8">
        <v>2</v>
      </c>
      <c r="AG9" s="8">
        <v>2</v>
      </c>
      <c r="AH9" s="8">
        <v>2</v>
      </c>
      <c r="AI9" s="8" t="s">
        <v>166</v>
      </c>
      <c r="AJ9" s="8">
        <v>2</v>
      </c>
      <c r="AK9" s="8">
        <v>2</v>
      </c>
      <c r="AL9" s="8">
        <v>2</v>
      </c>
      <c r="AM9" s="8">
        <v>2</v>
      </c>
      <c r="AN9" s="8">
        <v>2</v>
      </c>
      <c r="AO9" s="8">
        <v>2</v>
      </c>
      <c r="AP9" s="8">
        <v>2</v>
      </c>
      <c r="AQ9" s="8">
        <v>2</v>
      </c>
      <c r="AR9" s="8">
        <v>2</v>
      </c>
      <c r="AS9" s="8">
        <v>2</v>
      </c>
      <c r="AT9" s="8">
        <v>2</v>
      </c>
      <c r="AU9" s="266" t="s">
        <v>24</v>
      </c>
      <c r="AV9" s="34"/>
      <c r="AW9" s="264">
        <f>SUM(X9:AV9)</f>
        <v>44</v>
      </c>
      <c r="AX9" s="267"/>
      <c r="AY9" s="267"/>
      <c r="AZ9" s="267"/>
      <c r="BA9" s="267"/>
      <c r="BB9" s="267"/>
      <c r="BC9" s="267"/>
      <c r="BD9" s="267"/>
      <c r="BE9" s="34">
        <f>W9+AV9</f>
        <v>0</v>
      </c>
      <c r="BF9" s="14">
        <f>X9+AW9</f>
        <v>46</v>
      </c>
    </row>
    <row r="10" spans="1:58" ht="15.75">
      <c r="A10" s="175"/>
      <c r="B10" s="260"/>
      <c r="C10" s="152"/>
      <c r="D10" s="67"/>
      <c r="E10" s="268">
        <v>1</v>
      </c>
      <c r="F10" s="268">
        <f aca="true" t="shared" si="1" ref="F10:U10">F9/2</f>
        <v>1</v>
      </c>
      <c r="G10" s="268">
        <f t="shared" si="1"/>
        <v>1</v>
      </c>
      <c r="H10" s="268">
        <f t="shared" si="1"/>
        <v>1</v>
      </c>
      <c r="I10" s="268">
        <f t="shared" si="1"/>
        <v>1</v>
      </c>
      <c r="J10" s="268">
        <f t="shared" si="1"/>
        <v>1</v>
      </c>
      <c r="K10" s="268">
        <f t="shared" si="1"/>
        <v>1</v>
      </c>
      <c r="L10" s="269">
        <f t="shared" si="1"/>
        <v>1</v>
      </c>
      <c r="M10" s="268">
        <f t="shared" si="1"/>
        <v>1</v>
      </c>
      <c r="N10" s="270">
        <f t="shared" si="1"/>
        <v>1</v>
      </c>
      <c r="O10" s="268">
        <f t="shared" si="1"/>
        <v>1</v>
      </c>
      <c r="P10" s="268">
        <f t="shared" si="1"/>
        <v>1</v>
      </c>
      <c r="Q10" s="268">
        <f t="shared" si="1"/>
        <v>1</v>
      </c>
      <c r="R10" s="268">
        <f t="shared" si="1"/>
        <v>1</v>
      </c>
      <c r="S10" s="268">
        <f t="shared" si="1"/>
        <v>1</v>
      </c>
      <c r="T10" s="268">
        <f t="shared" si="1"/>
        <v>1</v>
      </c>
      <c r="U10" s="268">
        <f t="shared" si="1"/>
        <v>1</v>
      </c>
      <c r="V10" s="265">
        <f t="shared" si="0"/>
        <v>17</v>
      </c>
      <c r="W10" s="265"/>
      <c r="X10" s="271">
        <f>X9/2</f>
        <v>1</v>
      </c>
      <c r="Y10" s="271">
        <f aca="true" t="shared" si="2" ref="Y10:AH10">Y9/2</f>
        <v>1</v>
      </c>
      <c r="Z10" s="271">
        <f t="shared" si="2"/>
        <v>1</v>
      </c>
      <c r="AA10" s="271">
        <f t="shared" si="2"/>
        <v>1</v>
      </c>
      <c r="AB10" s="271">
        <f t="shared" si="2"/>
        <v>1</v>
      </c>
      <c r="AC10" s="271">
        <f t="shared" si="2"/>
        <v>1</v>
      </c>
      <c r="AD10" s="271">
        <f t="shared" si="2"/>
        <v>1</v>
      </c>
      <c r="AE10" s="271">
        <f t="shared" si="2"/>
        <v>1</v>
      </c>
      <c r="AF10" s="271">
        <f t="shared" si="2"/>
        <v>1</v>
      </c>
      <c r="AG10" s="271">
        <f t="shared" si="2"/>
        <v>1</v>
      </c>
      <c r="AH10" s="271">
        <f t="shared" si="2"/>
        <v>1</v>
      </c>
      <c r="AI10" s="271"/>
      <c r="AJ10" s="271">
        <f aca="true" t="shared" si="3" ref="AJ10:AT10">AJ9/2</f>
        <v>1</v>
      </c>
      <c r="AK10" s="271">
        <f t="shared" si="3"/>
        <v>1</v>
      </c>
      <c r="AL10" s="271">
        <f t="shared" si="3"/>
        <v>1</v>
      </c>
      <c r="AM10" s="271">
        <f t="shared" si="3"/>
        <v>1</v>
      </c>
      <c r="AN10" s="271">
        <f t="shared" si="3"/>
        <v>1</v>
      </c>
      <c r="AO10" s="271">
        <f t="shared" si="3"/>
        <v>1</v>
      </c>
      <c r="AP10" s="271">
        <f t="shared" si="3"/>
        <v>1</v>
      </c>
      <c r="AQ10" s="271">
        <f t="shared" si="3"/>
        <v>1</v>
      </c>
      <c r="AR10" s="271">
        <f t="shared" si="3"/>
        <v>1</v>
      </c>
      <c r="AS10" s="271">
        <f t="shared" si="3"/>
        <v>1</v>
      </c>
      <c r="AT10" s="271">
        <f t="shared" si="3"/>
        <v>1</v>
      </c>
      <c r="AU10" s="268"/>
      <c r="AV10" s="272"/>
      <c r="AW10" s="265">
        <f aca="true" t="shared" si="4" ref="AW10:AW23">SUM(X10:AV10)</f>
        <v>22</v>
      </c>
      <c r="AX10" s="267"/>
      <c r="AY10" s="267"/>
      <c r="AZ10" s="267"/>
      <c r="BA10" s="267"/>
      <c r="BB10" s="267"/>
      <c r="BC10" s="267"/>
      <c r="BD10" s="267"/>
      <c r="BE10" s="34">
        <f aca="true" t="shared" si="5" ref="BE10:BF35">W10+AV10</f>
        <v>0</v>
      </c>
      <c r="BF10" s="14">
        <f t="shared" si="5"/>
        <v>23</v>
      </c>
    </row>
    <row r="11" spans="1:58" ht="15.75">
      <c r="A11" s="175"/>
      <c r="B11" s="260" t="s">
        <v>194</v>
      </c>
      <c r="C11" s="152" t="s">
        <v>195</v>
      </c>
      <c r="D11" s="67" t="s">
        <v>196</v>
      </c>
      <c r="E11" s="261">
        <v>4</v>
      </c>
      <c r="F11" s="261">
        <v>4</v>
      </c>
      <c r="G11" s="261">
        <v>2</v>
      </c>
      <c r="H11" s="261">
        <v>4</v>
      </c>
      <c r="I11" s="261">
        <v>2</v>
      </c>
      <c r="J11" s="261">
        <v>4</v>
      </c>
      <c r="K11" s="261">
        <v>2</v>
      </c>
      <c r="L11" s="262">
        <v>4</v>
      </c>
      <c r="M11" s="261">
        <v>2</v>
      </c>
      <c r="N11" s="263">
        <v>4</v>
      </c>
      <c r="O11" s="261">
        <v>2</v>
      </c>
      <c r="P11" s="261">
        <v>4</v>
      </c>
      <c r="Q11" s="261">
        <v>2</v>
      </c>
      <c r="R11" s="261">
        <v>4</v>
      </c>
      <c r="S11" s="261">
        <v>2</v>
      </c>
      <c r="T11" s="261">
        <v>4</v>
      </c>
      <c r="U11" s="261">
        <v>1</v>
      </c>
      <c r="V11" s="264">
        <f t="shared" si="0"/>
        <v>51</v>
      </c>
      <c r="W11" s="265"/>
      <c r="X11" s="34">
        <v>2</v>
      </c>
      <c r="Y11" s="8">
        <v>4</v>
      </c>
      <c r="Z11" s="8">
        <v>2</v>
      </c>
      <c r="AA11" s="8">
        <v>4</v>
      </c>
      <c r="AB11" s="8">
        <v>2</v>
      </c>
      <c r="AC11" s="8">
        <v>4</v>
      </c>
      <c r="AD11" s="8">
        <v>2</v>
      </c>
      <c r="AE11" s="8">
        <v>4</v>
      </c>
      <c r="AF11" s="8">
        <v>2</v>
      </c>
      <c r="AG11" s="8">
        <v>4</v>
      </c>
      <c r="AH11" s="8">
        <v>2</v>
      </c>
      <c r="AI11" s="8" t="s">
        <v>166</v>
      </c>
      <c r="AJ11" s="8">
        <v>4</v>
      </c>
      <c r="AK11" s="8">
        <v>2</v>
      </c>
      <c r="AL11" s="8">
        <v>4</v>
      </c>
      <c r="AM11" s="8">
        <v>2</v>
      </c>
      <c r="AN11" s="8">
        <v>4</v>
      </c>
      <c r="AO11" s="8">
        <v>2</v>
      </c>
      <c r="AP11" s="8">
        <v>4</v>
      </c>
      <c r="AQ11" s="8">
        <v>2</v>
      </c>
      <c r="AR11" s="8">
        <v>4</v>
      </c>
      <c r="AS11" s="8">
        <v>2</v>
      </c>
      <c r="AT11" s="8">
        <v>4</v>
      </c>
      <c r="AU11" s="8"/>
      <c r="AV11" s="8"/>
      <c r="AW11" s="264">
        <f>SUM(X11:AV11)</f>
        <v>66</v>
      </c>
      <c r="AX11" s="267"/>
      <c r="AY11" s="267"/>
      <c r="AZ11" s="267"/>
      <c r="BA11" s="267"/>
      <c r="BB11" s="267"/>
      <c r="BC11" s="267"/>
      <c r="BD11" s="267"/>
      <c r="BE11" s="34">
        <f t="shared" si="5"/>
        <v>0</v>
      </c>
      <c r="BF11" s="14">
        <f t="shared" si="5"/>
        <v>68</v>
      </c>
    </row>
    <row r="12" spans="1:58" ht="15.75">
      <c r="A12" s="175"/>
      <c r="B12" s="260"/>
      <c r="C12" s="152"/>
      <c r="D12" s="67"/>
      <c r="E12" s="268">
        <v>1</v>
      </c>
      <c r="F12" s="268">
        <f aca="true" t="shared" si="6" ref="F12:T12">F11/2</f>
        <v>2</v>
      </c>
      <c r="G12" s="268">
        <f t="shared" si="6"/>
        <v>1</v>
      </c>
      <c r="H12" s="268">
        <f t="shared" si="6"/>
        <v>2</v>
      </c>
      <c r="I12" s="268">
        <f t="shared" si="6"/>
        <v>1</v>
      </c>
      <c r="J12" s="268">
        <f t="shared" si="6"/>
        <v>2</v>
      </c>
      <c r="K12" s="268">
        <f t="shared" si="6"/>
        <v>1</v>
      </c>
      <c r="L12" s="269">
        <f t="shared" si="6"/>
        <v>2</v>
      </c>
      <c r="M12" s="268">
        <f t="shared" si="6"/>
        <v>1</v>
      </c>
      <c r="N12" s="270">
        <f t="shared" si="6"/>
        <v>2</v>
      </c>
      <c r="O12" s="268">
        <f t="shared" si="6"/>
        <v>1</v>
      </c>
      <c r="P12" s="268">
        <f t="shared" si="6"/>
        <v>2</v>
      </c>
      <c r="Q12" s="268">
        <f t="shared" si="6"/>
        <v>1</v>
      </c>
      <c r="R12" s="268">
        <f t="shared" si="6"/>
        <v>2</v>
      </c>
      <c r="S12" s="268">
        <f t="shared" si="6"/>
        <v>1</v>
      </c>
      <c r="T12" s="268">
        <f t="shared" si="6"/>
        <v>2</v>
      </c>
      <c r="U12" s="268">
        <v>1</v>
      </c>
      <c r="V12" s="265">
        <f t="shared" si="0"/>
        <v>25</v>
      </c>
      <c r="W12" s="265"/>
      <c r="X12" s="271">
        <f>X11/2</f>
        <v>1</v>
      </c>
      <c r="Y12" s="271">
        <f aca="true" t="shared" si="7" ref="Y12:AH12">Y11/2</f>
        <v>2</v>
      </c>
      <c r="Z12" s="271">
        <f t="shared" si="7"/>
        <v>1</v>
      </c>
      <c r="AA12" s="271">
        <f t="shared" si="7"/>
        <v>2</v>
      </c>
      <c r="AB12" s="271">
        <f t="shared" si="7"/>
        <v>1</v>
      </c>
      <c r="AC12" s="271">
        <f t="shared" si="7"/>
        <v>2</v>
      </c>
      <c r="AD12" s="271">
        <f t="shared" si="7"/>
        <v>1</v>
      </c>
      <c r="AE12" s="271">
        <f t="shared" si="7"/>
        <v>2</v>
      </c>
      <c r="AF12" s="271">
        <f t="shared" si="7"/>
        <v>1</v>
      </c>
      <c r="AG12" s="271">
        <f t="shared" si="7"/>
        <v>2</v>
      </c>
      <c r="AH12" s="271">
        <f t="shared" si="7"/>
        <v>1</v>
      </c>
      <c r="AI12" s="271"/>
      <c r="AJ12" s="271">
        <f aca="true" t="shared" si="8" ref="AJ12:AT12">AJ11/2</f>
        <v>2</v>
      </c>
      <c r="AK12" s="271">
        <f t="shared" si="8"/>
        <v>1</v>
      </c>
      <c r="AL12" s="271">
        <f t="shared" si="8"/>
        <v>2</v>
      </c>
      <c r="AM12" s="271">
        <f t="shared" si="8"/>
        <v>1</v>
      </c>
      <c r="AN12" s="271">
        <f t="shared" si="8"/>
        <v>2</v>
      </c>
      <c r="AO12" s="271">
        <f t="shared" si="8"/>
        <v>1</v>
      </c>
      <c r="AP12" s="271">
        <f t="shared" si="8"/>
        <v>2</v>
      </c>
      <c r="AQ12" s="271">
        <f t="shared" si="8"/>
        <v>1</v>
      </c>
      <c r="AR12" s="271">
        <f t="shared" si="8"/>
        <v>2</v>
      </c>
      <c r="AS12" s="271">
        <f t="shared" si="8"/>
        <v>1</v>
      </c>
      <c r="AT12" s="271">
        <f t="shared" si="8"/>
        <v>2</v>
      </c>
      <c r="AU12" s="268"/>
      <c r="AV12" s="272"/>
      <c r="AW12" s="265">
        <f t="shared" si="4"/>
        <v>33</v>
      </c>
      <c r="AX12" s="267"/>
      <c r="AY12" s="267"/>
      <c r="AZ12" s="267"/>
      <c r="BA12" s="267"/>
      <c r="BB12" s="267"/>
      <c r="BC12" s="267"/>
      <c r="BD12" s="267"/>
      <c r="BE12" s="34">
        <f t="shared" si="5"/>
        <v>0</v>
      </c>
      <c r="BF12" s="14">
        <f t="shared" si="5"/>
        <v>34</v>
      </c>
    </row>
    <row r="13" spans="1:58" ht="15.75">
      <c r="A13" s="175"/>
      <c r="B13" s="260" t="s">
        <v>197</v>
      </c>
      <c r="C13" s="152" t="s">
        <v>16</v>
      </c>
      <c r="D13" s="67" t="s">
        <v>193</v>
      </c>
      <c r="E13" s="261">
        <v>2</v>
      </c>
      <c r="F13" s="261">
        <v>2</v>
      </c>
      <c r="G13" s="261">
        <v>2</v>
      </c>
      <c r="H13" s="261">
        <v>2</v>
      </c>
      <c r="I13" s="261">
        <v>2</v>
      </c>
      <c r="J13" s="261">
        <v>2</v>
      </c>
      <c r="K13" s="261">
        <v>2</v>
      </c>
      <c r="L13" s="262">
        <v>2</v>
      </c>
      <c r="M13" s="261">
        <v>2</v>
      </c>
      <c r="N13" s="263">
        <v>2</v>
      </c>
      <c r="O13" s="261">
        <v>2</v>
      </c>
      <c r="P13" s="261">
        <v>2</v>
      </c>
      <c r="Q13" s="261">
        <v>2</v>
      </c>
      <c r="R13" s="261">
        <v>2</v>
      </c>
      <c r="S13" s="261">
        <v>2</v>
      </c>
      <c r="T13" s="261">
        <v>2</v>
      </c>
      <c r="U13" s="261">
        <v>2</v>
      </c>
      <c r="V13" s="264">
        <f t="shared" si="0"/>
        <v>34</v>
      </c>
      <c r="W13" s="265"/>
      <c r="X13" s="34">
        <v>2</v>
      </c>
      <c r="Y13" s="8">
        <v>2</v>
      </c>
      <c r="Z13" s="8">
        <v>2</v>
      </c>
      <c r="AA13" s="8">
        <v>2</v>
      </c>
      <c r="AB13" s="8">
        <v>2</v>
      </c>
      <c r="AC13" s="8">
        <v>2</v>
      </c>
      <c r="AD13" s="8">
        <v>2</v>
      </c>
      <c r="AE13" s="8">
        <v>2</v>
      </c>
      <c r="AF13" s="8">
        <v>2</v>
      </c>
      <c r="AG13" s="8">
        <v>2</v>
      </c>
      <c r="AH13" s="8">
        <v>2</v>
      </c>
      <c r="AI13" s="8" t="s">
        <v>166</v>
      </c>
      <c r="AJ13" s="8">
        <v>2</v>
      </c>
      <c r="AK13" s="8">
        <v>2</v>
      </c>
      <c r="AL13" s="8">
        <v>2</v>
      </c>
      <c r="AM13" s="8">
        <v>2</v>
      </c>
      <c r="AN13" s="8">
        <v>2</v>
      </c>
      <c r="AO13" s="8">
        <v>2</v>
      </c>
      <c r="AP13" s="8">
        <v>2</v>
      </c>
      <c r="AQ13" s="8">
        <v>2</v>
      </c>
      <c r="AR13" s="8">
        <v>2</v>
      </c>
      <c r="AS13" s="8">
        <v>2</v>
      </c>
      <c r="AT13" s="8">
        <v>2</v>
      </c>
      <c r="AU13" s="8"/>
      <c r="AV13" s="8"/>
      <c r="AW13" s="264">
        <f t="shared" si="4"/>
        <v>44</v>
      </c>
      <c r="AX13" s="267"/>
      <c r="AY13" s="267"/>
      <c r="AZ13" s="267"/>
      <c r="BA13" s="267"/>
      <c r="BB13" s="267"/>
      <c r="BC13" s="267"/>
      <c r="BD13" s="267"/>
      <c r="BE13" s="34">
        <f t="shared" si="5"/>
        <v>0</v>
      </c>
      <c r="BF13" s="14">
        <f t="shared" si="5"/>
        <v>46</v>
      </c>
    </row>
    <row r="14" spans="1:58" ht="15.75">
      <c r="A14" s="175"/>
      <c r="B14" s="260"/>
      <c r="C14" s="152"/>
      <c r="D14" s="67"/>
      <c r="E14" s="268">
        <v>1</v>
      </c>
      <c r="F14" s="268">
        <f aca="true" t="shared" si="9" ref="F14:U14">F13/2</f>
        <v>1</v>
      </c>
      <c r="G14" s="268">
        <f t="shared" si="9"/>
        <v>1</v>
      </c>
      <c r="H14" s="268">
        <f t="shared" si="9"/>
        <v>1</v>
      </c>
      <c r="I14" s="268">
        <f t="shared" si="9"/>
        <v>1</v>
      </c>
      <c r="J14" s="268">
        <f t="shared" si="9"/>
        <v>1</v>
      </c>
      <c r="K14" s="268">
        <f t="shared" si="9"/>
        <v>1</v>
      </c>
      <c r="L14" s="269">
        <f t="shared" si="9"/>
        <v>1</v>
      </c>
      <c r="M14" s="268">
        <f t="shared" si="9"/>
        <v>1</v>
      </c>
      <c r="N14" s="270">
        <f t="shared" si="9"/>
        <v>1</v>
      </c>
      <c r="O14" s="268">
        <f t="shared" si="9"/>
        <v>1</v>
      </c>
      <c r="P14" s="268">
        <f t="shared" si="9"/>
        <v>1</v>
      </c>
      <c r="Q14" s="268">
        <f t="shared" si="9"/>
        <v>1</v>
      </c>
      <c r="R14" s="268">
        <f t="shared" si="9"/>
        <v>1</v>
      </c>
      <c r="S14" s="268">
        <f t="shared" si="9"/>
        <v>1</v>
      </c>
      <c r="T14" s="268">
        <f t="shared" si="9"/>
        <v>1</v>
      </c>
      <c r="U14" s="268">
        <f t="shared" si="9"/>
        <v>1</v>
      </c>
      <c r="V14" s="265">
        <f t="shared" si="0"/>
        <v>17</v>
      </c>
      <c r="W14" s="265"/>
      <c r="X14" s="271">
        <v>1</v>
      </c>
      <c r="Y14" s="271">
        <f aca="true" t="shared" si="10" ref="Y14:AH14">Y13/2</f>
        <v>1</v>
      </c>
      <c r="Z14" s="271">
        <f t="shared" si="10"/>
        <v>1</v>
      </c>
      <c r="AA14" s="271">
        <f t="shared" si="10"/>
        <v>1</v>
      </c>
      <c r="AB14" s="271">
        <f t="shared" si="10"/>
        <v>1</v>
      </c>
      <c r="AC14" s="271">
        <f t="shared" si="10"/>
        <v>1</v>
      </c>
      <c r="AD14" s="271">
        <f t="shared" si="10"/>
        <v>1</v>
      </c>
      <c r="AE14" s="271">
        <f t="shared" si="10"/>
        <v>1</v>
      </c>
      <c r="AF14" s="271">
        <f t="shared" si="10"/>
        <v>1</v>
      </c>
      <c r="AG14" s="271">
        <f t="shared" si="10"/>
        <v>1</v>
      </c>
      <c r="AH14" s="271">
        <f t="shared" si="10"/>
        <v>1</v>
      </c>
      <c r="AI14" s="271"/>
      <c r="AJ14" s="271">
        <f aca="true" t="shared" si="11" ref="AJ14:AT14">AJ13/2</f>
        <v>1</v>
      </c>
      <c r="AK14" s="271">
        <f t="shared" si="11"/>
        <v>1</v>
      </c>
      <c r="AL14" s="271">
        <f t="shared" si="11"/>
        <v>1</v>
      </c>
      <c r="AM14" s="271">
        <f t="shared" si="11"/>
        <v>1</v>
      </c>
      <c r="AN14" s="271">
        <f t="shared" si="11"/>
        <v>1</v>
      </c>
      <c r="AO14" s="271">
        <f t="shared" si="11"/>
        <v>1</v>
      </c>
      <c r="AP14" s="271">
        <f t="shared" si="11"/>
        <v>1</v>
      </c>
      <c r="AQ14" s="271">
        <f t="shared" si="11"/>
        <v>1</v>
      </c>
      <c r="AR14" s="271">
        <f t="shared" si="11"/>
        <v>1</v>
      </c>
      <c r="AS14" s="271">
        <f t="shared" si="11"/>
        <v>1</v>
      </c>
      <c r="AT14" s="271">
        <f t="shared" si="11"/>
        <v>1</v>
      </c>
      <c r="AU14" s="268"/>
      <c r="AV14" s="272"/>
      <c r="AW14" s="265">
        <f t="shared" si="4"/>
        <v>22</v>
      </c>
      <c r="AX14" s="267"/>
      <c r="AY14" s="267"/>
      <c r="AZ14" s="267"/>
      <c r="BA14" s="267"/>
      <c r="BB14" s="267"/>
      <c r="BC14" s="267"/>
      <c r="BD14" s="267"/>
      <c r="BE14" s="34">
        <f t="shared" si="5"/>
        <v>0</v>
      </c>
      <c r="BF14" s="14">
        <f t="shared" si="5"/>
        <v>23</v>
      </c>
    </row>
    <row r="15" spans="1:58" ht="15.75">
      <c r="A15" s="175"/>
      <c r="B15" s="260" t="s">
        <v>198</v>
      </c>
      <c r="C15" s="273" t="s">
        <v>43</v>
      </c>
      <c r="D15" s="67" t="s">
        <v>196</v>
      </c>
      <c r="E15" s="261">
        <v>2</v>
      </c>
      <c r="F15" s="261">
        <v>4</v>
      </c>
      <c r="G15" s="261">
        <v>2</v>
      </c>
      <c r="H15" s="261">
        <v>4</v>
      </c>
      <c r="I15" s="261">
        <v>2</v>
      </c>
      <c r="J15" s="261">
        <v>4</v>
      </c>
      <c r="K15" s="261">
        <v>2</v>
      </c>
      <c r="L15" s="262">
        <v>4</v>
      </c>
      <c r="M15" s="261">
        <v>2</v>
      </c>
      <c r="N15" s="263">
        <v>4</v>
      </c>
      <c r="O15" s="261">
        <v>2</v>
      </c>
      <c r="P15" s="261">
        <v>4</v>
      </c>
      <c r="Q15" s="261">
        <v>2</v>
      </c>
      <c r="R15" s="261">
        <v>4</v>
      </c>
      <c r="S15" s="261">
        <v>2</v>
      </c>
      <c r="T15" s="261">
        <v>4</v>
      </c>
      <c r="U15" s="261">
        <v>3</v>
      </c>
      <c r="V15" s="264">
        <f t="shared" si="0"/>
        <v>51</v>
      </c>
      <c r="W15" s="265"/>
      <c r="X15" s="34">
        <v>2</v>
      </c>
      <c r="Y15" s="8">
        <v>4</v>
      </c>
      <c r="Z15" s="8">
        <v>2</v>
      </c>
      <c r="AA15" s="8">
        <v>4</v>
      </c>
      <c r="AB15" s="8">
        <v>2</v>
      </c>
      <c r="AC15" s="8">
        <v>4</v>
      </c>
      <c r="AD15" s="8">
        <v>2</v>
      </c>
      <c r="AE15" s="8">
        <v>4</v>
      </c>
      <c r="AF15" s="8">
        <v>2</v>
      </c>
      <c r="AG15" s="8">
        <v>4</v>
      </c>
      <c r="AH15" s="8">
        <v>2</v>
      </c>
      <c r="AI15" s="8" t="s">
        <v>166</v>
      </c>
      <c r="AJ15" s="8">
        <v>4</v>
      </c>
      <c r="AK15" s="8">
        <v>2</v>
      </c>
      <c r="AL15" s="8">
        <v>4</v>
      </c>
      <c r="AM15" s="8">
        <v>2</v>
      </c>
      <c r="AN15" s="8">
        <v>4</v>
      </c>
      <c r="AO15" s="8">
        <v>2</v>
      </c>
      <c r="AP15" s="8">
        <v>4</v>
      </c>
      <c r="AQ15" s="8">
        <v>2</v>
      </c>
      <c r="AR15" s="8">
        <v>4</v>
      </c>
      <c r="AS15" s="8">
        <v>2</v>
      </c>
      <c r="AT15" s="8">
        <v>4</v>
      </c>
      <c r="AU15" s="8"/>
      <c r="AV15" s="272"/>
      <c r="AW15" s="264">
        <f t="shared" si="4"/>
        <v>66</v>
      </c>
      <c r="AX15" s="267"/>
      <c r="AY15" s="267"/>
      <c r="AZ15" s="267"/>
      <c r="BA15" s="267"/>
      <c r="BB15" s="267"/>
      <c r="BC15" s="267"/>
      <c r="BD15" s="267"/>
      <c r="BE15" s="34">
        <f t="shared" si="5"/>
        <v>0</v>
      </c>
      <c r="BF15" s="14">
        <f t="shared" si="5"/>
        <v>68</v>
      </c>
    </row>
    <row r="16" spans="1:58" ht="15.75">
      <c r="A16" s="175"/>
      <c r="B16" s="260"/>
      <c r="C16" s="274"/>
      <c r="D16" s="67"/>
      <c r="E16" s="268">
        <v>1</v>
      </c>
      <c r="F16" s="268">
        <f aca="true" t="shared" si="12" ref="F16:T16">F15/2</f>
        <v>2</v>
      </c>
      <c r="G16" s="268">
        <f t="shared" si="12"/>
        <v>1</v>
      </c>
      <c r="H16" s="268">
        <f t="shared" si="12"/>
        <v>2</v>
      </c>
      <c r="I16" s="268">
        <f t="shared" si="12"/>
        <v>1</v>
      </c>
      <c r="J16" s="268">
        <f t="shared" si="12"/>
        <v>2</v>
      </c>
      <c r="K16" s="268">
        <f t="shared" si="12"/>
        <v>1</v>
      </c>
      <c r="L16" s="269">
        <f t="shared" si="12"/>
        <v>2</v>
      </c>
      <c r="M16" s="268">
        <f t="shared" si="12"/>
        <v>1</v>
      </c>
      <c r="N16" s="270">
        <f t="shared" si="12"/>
        <v>2</v>
      </c>
      <c r="O16" s="268">
        <f t="shared" si="12"/>
        <v>1</v>
      </c>
      <c r="P16" s="268">
        <f t="shared" si="12"/>
        <v>2</v>
      </c>
      <c r="Q16" s="268">
        <f t="shared" si="12"/>
        <v>1</v>
      </c>
      <c r="R16" s="268">
        <f t="shared" si="12"/>
        <v>2</v>
      </c>
      <c r="S16" s="268">
        <f t="shared" si="12"/>
        <v>1</v>
      </c>
      <c r="T16" s="268">
        <f t="shared" si="12"/>
        <v>2</v>
      </c>
      <c r="U16" s="268">
        <v>1</v>
      </c>
      <c r="V16" s="265">
        <f t="shared" si="0"/>
        <v>25</v>
      </c>
      <c r="W16" s="265"/>
      <c r="X16" s="271">
        <v>1</v>
      </c>
      <c r="Y16" s="271">
        <f aca="true" t="shared" si="13" ref="Y16:AH16">Y15/2</f>
        <v>2</v>
      </c>
      <c r="Z16" s="271">
        <f t="shared" si="13"/>
        <v>1</v>
      </c>
      <c r="AA16" s="271">
        <f t="shared" si="13"/>
        <v>2</v>
      </c>
      <c r="AB16" s="271">
        <f t="shared" si="13"/>
        <v>1</v>
      </c>
      <c r="AC16" s="271">
        <f t="shared" si="13"/>
        <v>2</v>
      </c>
      <c r="AD16" s="271">
        <f t="shared" si="13"/>
        <v>1</v>
      </c>
      <c r="AE16" s="271">
        <f t="shared" si="13"/>
        <v>2</v>
      </c>
      <c r="AF16" s="271">
        <f t="shared" si="13"/>
        <v>1</v>
      </c>
      <c r="AG16" s="271">
        <f t="shared" si="13"/>
        <v>2</v>
      </c>
      <c r="AH16" s="271">
        <f t="shared" si="13"/>
        <v>1</v>
      </c>
      <c r="AI16" s="271"/>
      <c r="AJ16" s="271">
        <f aca="true" t="shared" si="14" ref="AJ16:AT16">AJ15/2</f>
        <v>2</v>
      </c>
      <c r="AK16" s="271">
        <f t="shared" si="14"/>
        <v>1</v>
      </c>
      <c r="AL16" s="271">
        <f t="shared" si="14"/>
        <v>2</v>
      </c>
      <c r="AM16" s="271">
        <f t="shared" si="14"/>
        <v>1</v>
      </c>
      <c r="AN16" s="271">
        <f t="shared" si="14"/>
        <v>2</v>
      </c>
      <c r="AO16" s="271">
        <f t="shared" si="14"/>
        <v>1</v>
      </c>
      <c r="AP16" s="271">
        <f t="shared" si="14"/>
        <v>2</v>
      </c>
      <c r="AQ16" s="271">
        <f t="shared" si="14"/>
        <v>1</v>
      </c>
      <c r="AR16" s="271">
        <f t="shared" si="14"/>
        <v>2</v>
      </c>
      <c r="AS16" s="271">
        <f t="shared" si="14"/>
        <v>1</v>
      </c>
      <c r="AT16" s="271">
        <f t="shared" si="14"/>
        <v>2</v>
      </c>
      <c r="AU16" s="268"/>
      <c r="AV16" s="272"/>
      <c r="AW16" s="265">
        <f t="shared" si="4"/>
        <v>33</v>
      </c>
      <c r="AX16" s="267"/>
      <c r="AY16" s="267"/>
      <c r="AZ16" s="267"/>
      <c r="BA16" s="267"/>
      <c r="BB16" s="267"/>
      <c r="BC16" s="267"/>
      <c r="BD16" s="267"/>
      <c r="BE16" s="34">
        <f t="shared" si="5"/>
        <v>0</v>
      </c>
      <c r="BF16" s="14">
        <f t="shared" si="5"/>
        <v>34</v>
      </c>
    </row>
    <row r="17" spans="1:58" ht="15.75">
      <c r="A17" s="175"/>
      <c r="B17" s="260" t="s">
        <v>199</v>
      </c>
      <c r="C17" s="275" t="s">
        <v>200</v>
      </c>
      <c r="D17" s="67" t="s">
        <v>201</v>
      </c>
      <c r="E17" s="261"/>
      <c r="F17" s="261">
        <v>4</v>
      </c>
      <c r="G17" s="261">
        <v>2</v>
      </c>
      <c r="H17" s="261">
        <v>4</v>
      </c>
      <c r="I17" s="261">
        <v>2</v>
      </c>
      <c r="J17" s="261">
        <v>4</v>
      </c>
      <c r="K17" s="261">
        <v>2</v>
      </c>
      <c r="L17" s="262">
        <v>4</v>
      </c>
      <c r="M17" s="261">
        <v>2</v>
      </c>
      <c r="N17" s="263">
        <v>4</v>
      </c>
      <c r="O17" s="261">
        <v>2</v>
      </c>
      <c r="P17" s="261">
        <v>4</v>
      </c>
      <c r="Q17" s="261">
        <v>2</v>
      </c>
      <c r="R17" s="261">
        <v>4</v>
      </c>
      <c r="S17" s="261">
        <v>2</v>
      </c>
      <c r="T17" s="261">
        <v>4</v>
      </c>
      <c r="U17" s="261">
        <v>3</v>
      </c>
      <c r="V17" s="264">
        <f t="shared" si="0"/>
        <v>49</v>
      </c>
      <c r="W17" s="265"/>
      <c r="X17" s="34">
        <v>6</v>
      </c>
      <c r="Y17" s="8">
        <v>2</v>
      </c>
      <c r="Z17" s="8">
        <v>4</v>
      </c>
      <c r="AA17" s="8">
        <v>2</v>
      </c>
      <c r="AB17" s="8">
        <v>4</v>
      </c>
      <c r="AC17" s="8">
        <v>2</v>
      </c>
      <c r="AD17" s="8">
        <v>4</v>
      </c>
      <c r="AE17" s="8">
        <v>2</v>
      </c>
      <c r="AF17" s="8">
        <v>4</v>
      </c>
      <c r="AG17" s="8">
        <v>2</v>
      </c>
      <c r="AH17" s="8">
        <v>4</v>
      </c>
      <c r="AI17" s="8" t="s">
        <v>166</v>
      </c>
      <c r="AJ17" s="8">
        <v>2</v>
      </c>
      <c r="AK17" s="8">
        <v>4</v>
      </c>
      <c r="AL17" s="8">
        <v>2</v>
      </c>
      <c r="AM17" s="8">
        <v>4</v>
      </c>
      <c r="AN17" s="8">
        <v>2</v>
      </c>
      <c r="AO17" s="8">
        <v>4</v>
      </c>
      <c r="AP17" s="8">
        <v>2</v>
      </c>
      <c r="AQ17" s="8">
        <v>4</v>
      </c>
      <c r="AR17" s="8">
        <v>2</v>
      </c>
      <c r="AS17" s="8">
        <v>4</v>
      </c>
      <c r="AT17" s="8">
        <v>2</v>
      </c>
      <c r="AU17" s="8"/>
      <c r="AV17" s="8"/>
      <c r="AW17" s="264">
        <f>SUM(X17:AV17)</f>
        <v>68</v>
      </c>
      <c r="AX17" s="267"/>
      <c r="AY17" s="267"/>
      <c r="AZ17" s="267"/>
      <c r="BA17" s="267"/>
      <c r="BB17" s="267"/>
      <c r="BC17" s="267"/>
      <c r="BD17" s="267"/>
      <c r="BE17" s="34">
        <f t="shared" si="5"/>
        <v>0</v>
      </c>
      <c r="BF17" s="14">
        <f t="shared" si="5"/>
        <v>74</v>
      </c>
    </row>
    <row r="18" spans="1:58" ht="15.75">
      <c r="A18" s="175"/>
      <c r="B18" s="260"/>
      <c r="C18" s="276"/>
      <c r="D18" s="67"/>
      <c r="E18" s="268"/>
      <c r="F18" s="268">
        <f>F17/2</f>
        <v>2</v>
      </c>
      <c r="G18" s="268">
        <f aca="true" t="shared" si="15" ref="G18:T18">G17/2</f>
        <v>1</v>
      </c>
      <c r="H18" s="268">
        <f t="shared" si="15"/>
        <v>2</v>
      </c>
      <c r="I18" s="268">
        <f t="shared" si="15"/>
        <v>1</v>
      </c>
      <c r="J18" s="268">
        <f t="shared" si="15"/>
        <v>2</v>
      </c>
      <c r="K18" s="268">
        <f t="shared" si="15"/>
        <v>1</v>
      </c>
      <c r="L18" s="269">
        <f t="shared" si="15"/>
        <v>2</v>
      </c>
      <c r="M18" s="268">
        <f t="shared" si="15"/>
        <v>1</v>
      </c>
      <c r="N18" s="270">
        <f t="shared" si="15"/>
        <v>2</v>
      </c>
      <c r="O18" s="268">
        <f t="shared" si="15"/>
        <v>1</v>
      </c>
      <c r="P18" s="268">
        <f t="shared" si="15"/>
        <v>2</v>
      </c>
      <c r="Q18" s="268">
        <f t="shared" si="15"/>
        <v>1</v>
      </c>
      <c r="R18" s="268">
        <f t="shared" si="15"/>
        <v>2</v>
      </c>
      <c r="S18" s="268">
        <f t="shared" si="15"/>
        <v>1</v>
      </c>
      <c r="T18" s="268">
        <f t="shared" si="15"/>
        <v>2</v>
      </c>
      <c r="U18" s="268">
        <v>1</v>
      </c>
      <c r="V18" s="265">
        <f t="shared" si="0"/>
        <v>24</v>
      </c>
      <c r="W18" s="265"/>
      <c r="X18" s="271">
        <v>3</v>
      </c>
      <c r="Y18" s="271">
        <f aca="true" t="shared" si="16" ref="Y18:AH18">Y17/2</f>
        <v>1</v>
      </c>
      <c r="Z18" s="271">
        <f t="shared" si="16"/>
        <v>2</v>
      </c>
      <c r="AA18" s="271">
        <f t="shared" si="16"/>
        <v>1</v>
      </c>
      <c r="AB18" s="271">
        <f t="shared" si="16"/>
        <v>2</v>
      </c>
      <c r="AC18" s="271">
        <f t="shared" si="16"/>
        <v>1</v>
      </c>
      <c r="AD18" s="271">
        <f t="shared" si="16"/>
        <v>2</v>
      </c>
      <c r="AE18" s="271">
        <f t="shared" si="16"/>
        <v>1</v>
      </c>
      <c r="AF18" s="271">
        <f t="shared" si="16"/>
        <v>2</v>
      </c>
      <c r="AG18" s="271">
        <f t="shared" si="16"/>
        <v>1</v>
      </c>
      <c r="AH18" s="271">
        <f t="shared" si="16"/>
        <v>2</v>
      </c>
      <c r="AI18" s="271"/>
      <c r="AJ18" s="271">
        <f aca="true" t="shared" si="17" ref="AJ18:AT18">AJ17/2</f>
        <v>1</v>
      </c>
      <c r="AK18" s="271">
        <f t="shared" si="17"/>
        <v>2</v>
      </c>
      <c r="AL18" s="271">
        <f t="shared" si="17"/>
        <v>1</v>
      </c>
      <c r="AM18" s="271">
        <f t="shared" si="17"/>
        <v>2</v>
      </c>
      <c r="AN18" s="271">
        <f t="shared" si="17"/>
        <v>1</v>
      </c>
      <c r="AO18" s="271">
        <f t="shared" si="17"/>
        <v>2</v>
      </c>
      <c r="AP18" s="271">
        <f t="shared" si="17"/>
        <v>1</v>
      </c>
      <c r="AQ18" s="271">
        <f t="shared" si="17"/>
        <v>2</v>
      </c>
      <c r="AR18" s="271">
        <f t="shared" si="17"/>
        <v>1</v>
      </c>
      <c r="AS18" s="271">
        <f t="shared" si="17"/>
        <v>2</v>
      </c>
      <c r="AT18" s="271">
        <f t="shared" si="17"/>
        <v>1</v>
      </c>
      <c r="AU18" s="268"/>
      <c r="AV18" s="67"/>
      <c r="AW18" s="265">
        <f>SUM(X18:AV18)</f>
        <v>34</v>
      </c>
      <c r="AX18" s="267"/>
      <c r="AY18" s="267"/>
      <c r="AZ18" s="267"/>
      <c r="BA18" s="267"/>
      <c r="BB18" s="267"/>
      <c r="BC18" s="267"/>
      <c r="BD18" s="267"/>
      <c r="BE18" s="34">
        <f t="shared" si="5"/>
        <v>0</v>
      </c>
      <c r="BF18" s="14">
        <f t="shared" si="5"/>
        <v>37</v>
      </c>
    </row>
    <row r="19" spans="1:58" ht="15.75">
      <c r="A19" s="175"/>
      <c r="B19" s="273" t="s">
        <v>202</v>
      </c>
      <c r="C19" s="275" t="s">
        <v>203</v>
      </c>
      <c r="D19" s="67" t="s">
        <v>193</v>
      </c>
      <c r="E19" s="261">
        <v>2</v>
      </c>
      <c r="F19" s="261">
        <v>2</v>
      </c>
      <c r="G19" s="261">
        <v>2</v>
      </c>
      <c r="H19" s="261">
        <v>2</v>
      </c>
      <c r="I19" s="261">
        <v>2</v>
      </c>
      <c r="J19" s="261">
        <v>2</v>
      </c>
      <c r="K19" s="261">
        <v>2</v>
      </c>
      <c r="L19" s="262">
        <v>2</v>
      </c>
      <c r="M19" s="261">
        <v>2</v>
      </c>
      <c r="N19" s="263">
        <v>2</v>
      </c>
      <c r="O19" s="261">
        <v>2</v>
      </c>
      <c r="P19" s="261">
        <v>2</v>
      </c>
      <c r="Q19" s="261">
        <v>2</v>
      </c>
      <c r="R19" s="261">
        <v>2</v>
      </c>
      <c r="S19" s="261">
        <v>2</v>
      </c>
      <c r="T19" s="261">
        <v>2</v>
      </c>
      <c r="U19" s="261">
        <v>2</v>
      </c>
      <c r="V19" s="264">
        <f t="shared" si="0"/>
        <v>34</v>
      </c>
      <c r="W19" s="265"/>
      <c r="X19" s="8">
        <v>2</v>
      </c>
      <c r="Y19" s="34">
        <v>2</v>
      </c>
      <c r="Z19" s="8">
        <v>2</v>
      </c>
      <c r="AA19" s="8">
        <v>2</v>
      </c>
      <c r="AB19" s="8">
        <v>2</v>
      </c>
      <c r="AC19" s="8">
        <v>2</v>
      </c>
      <c r="AD19" s="8">
        <v>2</v>
      </c>
      <c r="AE19" s="8">
        <v>2</v>
      </c>
      <c r="AF19" s="8">
        <v>2</v>
      </c>
      <c r="AG19" s="8">
        <v>2</v>
      </c>
      <c r="AH19" s="8">
        <v>2</v>
      </c>
      <c r="AI19" s="8" t="s">
        <v>166</v>
      </c>
      <c r="AJ19" s="8">
        <v>2</v>
      </c>
      <c r="AK19" s="8">
        <v>2</v>
      </c>
      <c r="AL19" s="8">
        <v>2</v>
      </c>
      <c r="AM19" s="8">
        <v>2</v>
      </c>
      <c r="AN19" s="8">
        <v>2</v>
      </c>
      <c r="AO19" s="8">
        <v>2</v>
      </c>
      <c r="AP19" s="8">
        <v>2</v>
      </c>
      <c r="AQ19" s="8">
        <v>2</v>
      </c>
      <c r="AR19" s="8">
        <v>2</v>
      </c>
      <c r="AS19" s="8">
        <v>2</v>
      </c>
      <c r="AT19" s="8">
        <v>2</v>
      </c>
      <c r="AU19" s="8"/>
      <c r="AV19" s="67"/>
      <c r="AW19" s="264">
        <f t="shared" si="4"/>
        <v>44</v>
      </c>
      <c r="AX19" s="267"/>
      <c r="AY19" s="267"/>
      <c r="AZ19" s="267"/>
      <c r="BA19" s="267"/>
      <c r="BB19" s="267"/>
      <c r="BC19" s="267"/>
      <c r="BD19" s="267"/>
      <c r="BE19" s="34">
        <f t="shared" si="5"/>
        <v>0</v>
      </c>
      <c r="BF19" s="14">
        <f t="shared" si="5"/>
        <v>46</v>
      </c>
    </row>
    <row r="20" spans="1:58" ht="15.75">
      <c r="A20" s="175"/>
      <c r="B20" s="274"/>
      <c r="C20" s="276"/>
      <c r="D20" s="67"/>
      <c r="E20" s="268">
        <f>E19/2</f>
        <v>1</v>
      </c>
      <c r="F20" s="268">
        <f aca="true" t="shared" si="18" ref="F20:U20">F19/2</f>
        <v>1</v>
      </c>
      <c r="G20" s="268">
        <f t="shared" si="18"/>
        <v>1</v>
      </c>
      <c r="H20" s="268">
        <f t="shared" si="18"/>
        <v>1</v>
      </c>
      <c r="I20" s="268">
        <f t="shared" si="18"/>
        <v>1</v>
      </c>
      <c r="J20" s="268">
        <f t="shared" si="18"/>
        <v>1</v>
      </c>
      <c r="K20" s="268">
        <f t="shared" si="18"/>
        <v>1</v>
      </c>
      <c r="L20" s="269">
        <f t="shared" si="18"/>
        <v>1</v>
      </c>
      <c r="M20" s="268">
        <f t="shared" si="18"/>
        <v>1</v>
      </c>
      <c r="N20" s="270">
        <f t="shared" si="18"/>
        <v>1</v>
      </c>
      <c r="O20" s="268">
        <f t="shared" si="18"/>
        <v>1</v>
      </c>
      <c r="P20" s="268">
        <f t="shared" si="18"/>
        <v>1</v>
      </c>
      <c r="Q20" s="268">
        <f t="shared" si="18"/>
        <v>1</v>
      </c>
      <c r="R20" s="268">
        <f t="shared" si="18"/>
        <v>1</v>
      </c>
      <c r="S20" s="268">
        <f t="shared" si="18"/>
        <v>1</v>
      </c>
      <c r="T20" s="268">
        <f t="shared" si="18"/>
        <v>1</v>
      </c>
      <c r="U20" s="268">
        <f t="shared" si="18"/>
        <v>1</v>
      </c>
      <c r="V20" s="265">
        <f t="shared" si="0"/>
        <v>17</v>
      </c>
      <c r="W20" s="265"/>
      <c r="X20" s="268">
        <v>1</v>
      </c>
      <c r="Y20" s="268">
        <f aca="true" t="shared" si="19" ref="Y20:AH20">Y19/2</f>
        <v>1</v>
      </c>
      <c r="Z20" s="268">
        <f t="shared" si="19"/>
        <v>1</v>
      </c>
      <c r="AA20" s="268">
        <f t="shared" si="19"/>
        <v>1</v>
      </c>
      <c r="AB20" s="268">
        <f t="shared" si="19"/>
        <v>1</v>
      </c>
      <c r="AC20" s="268">
        <f t="shared" si="19"/>
        <v>1</v>
      </c>
      <c r="AD20" s="268">
        <f t="shared" si="19"/>
        <v>1</v>
      </c>
      <c r="AE20" s="268">
        <f t="shared" si="19"/>
        <v>1</v>
      </c>
      <c r="AF20" s="268">
        <f t="shared" si="19"/>
        <v>1</v>
      </c>
      <c r="AG20" s="268">
        <f t="shared" si="19"/>
        <v>1</v>
      </c>
      <c r="AH20" s="268">
        <f t="shared" si="19"/>
        <v>1</v>
      </c>
      <c r="AI20" s="268"/>
      <c r="AJ20" s="268">
        <f aca="true" t="shared" si="20" ref="AJ20:AT20">AJ19/2</f>
        <v>1</v>
      </c>
      <c r="AK20" s="268">
        <f t="shared" si="20"/>
        <v>1</v>
      </c>
      <c r="AL20" s="268">
        <f t="shared" si="20"/>
        <v>1</v>
      </c>
      <c r="AM20" s="268">
        <f t="shared" si="20"/>
        <v>1</v>
      </c>
      <c r="AN20" s="268">
        <f t="shared" si="20"/>
        <v>1</v>
      </c>
      <c r="AO20" s="268">
        <f t="shared" si="20"/>
        <v>1</v>
      </c>
      <c r="AP20" s="268">
        <f t="shared" si="20"/>
        <v>1</v>
      </c>
      <c r="AQ20" s="268">
        <f t="shared" si="20"/>
        <v>1</v>
      </c>
      <c r="AR20" s="268">
        <f t="shared" si="20"/>
        <v>1</v>
      </c>
      <c r="AS20" s="268">
        <f t="shared" si="20"/>
        <v>1</v>
      </c>
      <c r="AT20" s="268">
        <f t="shared" si="20"/>
        <v>1</v>
      </c>
      <c r="AU20" s="268"/>
      <c r="AV20" s="67"/>
      <c r="AW20" s="265">
        <f t="shared" si="4"/>
        <v>22</v>
      </c>
      <c r="AX20" s="267"/>
      <c r="AY20" s="267"/>
      <c r="AZ20" s="267"/>
      <c r="BA20" s="267"/>
      <c r="BB20" s="267"/>
      <c r="BC20" s="267"/>
      <c r="BD20" s="267"/>
      <c r="BE20" s="34">
        <f t="shared" si="5"/>
        <v>0</v>
      </c>
      <c r="BF20" s="14">
        <f t="shared" si="5"/>
        <v>23</v>
      </c>
    </row>
    <row r="21" spans="1:58" ht="15.75">
      <c r="A21" s="175"/>
      <c r="B21" s="273" t="s">
        <v>204</v>
      </c>
      <c r="C21" s="275" t="s">
        <v>205</v>
      </c>
      <c r="D21" s="67" t="s">
        <v>193</v>
      </c>
      <c r="E21" s="261">
        <v>2</v>
      </c>
      <c r="F21" s="261">
        <v>2</v>
      </c>
      <c r="G21" s="261">
        <v>2</v>
      </c>
      <c r="H21" s="261">
        <v>2</v>
      </c>
      <c r="I21" s="261">
        <v>2</v>
      </c>
      <c r="J21" s="261">
        <v>2</v>
      </c>
      <c r="K21" s="261">
        <v>2</v>
      </c>
      <c r="L21" s="262">
        <v>2</v>
      </c>
      <c r="M21" s="261">
        <v>2</v>
      </c>
      <c r="N21" s="263">
        <v>2</v>
      </c>
      <c r="O21" s="261">
        <v>2</v>
      </c>
      <c r="P21" s="261">
        <v>2</v>
      </c>
      <c r="Q21" s="261">
        <v>2</v>
      </c>
      <c r="R21" s="261">
        <v>2</v>
      </c>
      <c r="S21" s="261">
        <v>2</v>
      </c>
      <c r="T21" s="261">
        <v>2</v>
      </c>
      <c r="U21" s="261">
        <v>2</v>
      </c>
      <c r="V21" s="264">
        <f t="shared" si="0"/>
        <v>34</v>
      </c>
      <c r="W21" s="265"/>
      <c r="X21" s="8">
        <v>2</v>
      </c>
      <c r="Y21" s="34">
        <v>2</v>
      </c>
      <c r="Z21" s="8">
        <v>2</v>
      </c>
      <c r="AA21" s="8">
        <v>2</v>
      </c>
      <c r="AB21" s="8">
        <v>2</v>
      </c>
      <c r="AC21" s="8">
        <v>2</v>
      </c>
      <c r="AD21" s="8">
        <v>2</v>
      </c>
      <c r="AE21" s="8">
        <v>2</v>
      </c>
      <c r="AF21" s="8">
        <v>2</v>
      </c>
      <c r="AG21" s="8">
        <v>2</v>
      </c>
      <c r="AH21" s="8">
        <v>2</v>
      </c>
      <c r="AI21" s="8" t="s">
        <v>166</v>
      </c>
      <c r="AJ21" s="8">
        <v>2</v>
      </c>
      <c r="AK21" s="8">
        <v>2</v>
      </c>
      <c r="AL21" s="8">
        <v>2</v>
      </c>
      <c r="AM21" s="8">
        <v>2</v>
      </c>
      <c r="AN21" s="8">
        <v>2</v>
      </c>
      <c r="AO21" s="8">
        <v>2</v>
      </c>
      <c r="AP21" s="8">
        <v>2</v>
      </c>
      <c r="AQ21" s="8">
        <v>2</v>
      </c>
      <c r="AR21" s="8">
        <v>2</v>
      </c>
      <c r="AS21" s="8">
        <v>2</v>
      </c>
      <c r="AT21" s="8">
        <v>2</v>
      </c>
      <c r="AU21" s="8"/>
      <c r="AV21" s="8"/>
      <c r="AW21" s="264">
        <f t="shared" si="4"/>
        <v>44</v>
      </c>
      <c r="AX21" s="267"/>
      <c r="AY21" s="267"/>
      <c r="AZ21" s="267"/>
      <c r="BA21" s="267"/>
      <c r="BB21" s="267"/>
      <c r="BC21" s="267"/>
      <c r="BD21" s="267"/>
      <c r="BE21" s="34">
        <f t="shared" si="5"/>
        <v>0</v>
      </c>
      <c r="BF21" s="14">
        <f t="shared" si="5"/>
        <v>46</v>
      </c>
    </row>
    <row r="22" spans="1:58" ht="15.75">
      <c r="A22" s="175"/>
      <c r="B22" s="274"/>
      <c r="C22" s="276"/>
      <c r="D22" s="67"/>
      <c r="E22" s="268">
        <f>E21/2</f>
        <v>1</v>
      </c>
      <c r="F22" s="268">
        <f aca="true" t="shared" si="21" ref="F22:U22">F21/2</f>
        <v>1</v>
      </c>
      <c r="G22" s="268">
        <f t="shared" si="21"/>
        <v>1</v>
      </c>
      <c r="H22" s="268">
        <f t="shared" si="21"/>
        <v>1</v>
      </c>
      <c r="I22" s="268">
        <f t="shared" si="21"/>
        <v>1</v>
      </c>
      <c r="J22" s="268">
        <f t="shared" si="21"/>
        <v>1</v>
      </c>
      <c r="K22" s="268">
        <f t="shared" si="21"/>
        <v>1</v>
      </c>
      <c r="L22" s="269">
        <f t="shared" si="21"/>
        <v>1</v>
      </c>
      <c r="M22" s="268">
        <f t="shared" si="21"/>
        <v>1</v>
      </c>
      <c r="N22" s="270">
        <f t="shared" si="21"/>
        <v>1</v>
      </c>
      <c r="O22" s="268">
        <f t="shared" si="21"/>
        <v>1</v>
      </c>
      <c r="P22" s="268">
        <f t="shared" si="21"/>
        <v>1</v>
      </c>
      <c r="Q22" s="268">
        <f t="shared" si="21"/>
        <v>1</v>
      </c>
      <c r="R22" s="268">
        <f t="shared" si="21"/>
        <v>1</v>
      </c>
      <c r="S22" s="268">
        <f t="shared" si="21"/>
        <v>1</v>
      </c>
      <c r="T22" s="268">
        <f t="shared" si="21"/>
        <v>1</v>
      </c>
      <c r="U22" s="268">
        <f t="shared" si="21"/>
        <v>1</v>
      </c>
      <c r="V22" s="265">
        <f t="shared" si="0"/>
        <v>17</v>
      </c>
      <c r="W22" s="265"/>
      <c r="X22" s="268">
        <v>1</v>
      </c>
      <c r="Y22" s="268">
        <f aca="true" t="shared" si="22" ref="Y22:AH22">Y21/2</f>
        <v>1</v>
      </c>
      <c r="Z22" s="268">
        <f t="shared" si="22"/>
        <v>1</v>
      </c>
      <c r="AA22" s="268">
        <f t="shared" si="22"/>
        <v>1</v>
      </c>
      <c r="AB22" s="268">
        <f t="shared" si="22"/>
        <v>1</v>
      </c>
      <c r="AC22" s="268">
        <f t="shared" si="22"/>
        <v>1</v>
      </c>
      <c r="AD22" s="268">
        <f t="shared" si="22"/>
        <v>1</v>
      </c>
      <c r="AE22" s="268">
        <f t="shared" si="22"/>
        <v>1</v>
      </c>
      <c r="AF22" s="268">
        <f t="shared" si="22"/>
        <v>1</v>
      </c>
      <c r="AG22" s="268">
        <f t="shared" si="22"/>
        <v>1</v>
      </c>
      <c r="AH22" s="268">
        <f t="shared" si="22"/>
        <v>1</v>
      </c>
      <c r="AI22" s="268"/>
      <c r="AJ22" s="268">
        <f aca="true" t="shared" si="23" ref="AJ22:AT22">AJ21/2</f>
        <v>1</v>
      </c>
      <c r="AK22" s="268">
        <f t="shared" si="23"/>
        <v>1</v>
      </c>
      <c r="AL22" s="268">
        <f t="shared" si="23"/>
        <v>1</v>
      </c>
      <c r="AM22" s="268">
        <f t="shared" si="23"/>
        <v>1</v>
      </c>
      <c r="AN22" s="268">
        <f t="shared" si="23"/>
        <v>1</v>
      </c>
      <c r="AO22" s="268">
        <f t="shared" si="23"/>
        <v>1</v>
      </c>
      <c r="AP22" s="268">
        <f t="shared" si="23"/>
        <v>1</v>
      </c>
      <c r="AQ22" s="268">
        <f t="shared" si="23"/>
        <v>1</v>
      </c>
      <c r="AR22" s="268">
        <f t="shared" si="23"/>
        <v>1</v>
      </c>
      <c r="AS22" s="268">
        <f t="shared" si="23"/>
        <v>1</v>
      </c>
      <c r="AT22" s="268">
        <f t="shared" si="23"/>
        <v>1</v>
      </c>
      <c r="AU22" s="268"/>
      <c r="AV22" s="67"/>
      <c r="AW22" s="265">
        <f t="shared" si="4"/>
        <v>22</v>
      </c>
      <c r="AX22" s="267"/>
      <c r="AY22" s="267"/>
      <c r="AZ22" s="267"/>
      <c r="BA22" s="267"/>
      <c r="BB22" s="267"/>
      <c r="BC22" s="267"/>
      <c r="BD22" s="267"/>
      <c r="BE22" s="34">
        <f t="shared" si="5"/>
        <v>0</v>
      </c>
      <c r="BF22" s="14">
        <f t="shared" si="5"/>
        <v>23</v>
      </c>
    </row>
    <row r="23" spans="1:58" ht="15.75">
      <c r="A23" s="175"/>
      <c r="B23" s="260" t="s">
        <v>206</v>
      </c>
      <c r="C23" s="152" t="s">
        <v>17</v>
      </c>
      <c r="D23" s="67" t="s">
        <v>196</v>
      </c>
      <c r="E23" s="261">
        <v>4</v>
      </c>
      <c r="F23" s="261">
        <v>2</v>
      </c>
      <c r="G23" s="261">
        <v>4</v>
      </c>
      <c r="H23" s="261">
        <v>2</v>
      </c>
      <c r="I23" s="261">
        <v>4</v>
      </c>
      <c r="J23" s="261">
        <v>2</v>
      </c>
      <c r="K23" s="261">
        <v>4</v>
      </c>
      <c r="L23" s="262">
        <v>2</v>
      </c>
      <c r="M23" s="261">
        <v>4</v>
      </c>
      <c r="N23" s="263">
        <v>2</v>
      </c>
      <c r="O23" s="261">
        <v>4</v>
      </c>
      <c r="P23" s="261">
        <v>2</v>
      </c>
      <c r="Q23" s="261">
        <v>4</v>
      </c>
      <c r="R23" s="261">
        <v>2</v>
      </c>
      <c r="S23" s="261">
        <v>4</v>
      </c>
      <c r="T23" s="261">
        <v>2</v>
      </c>
      <c r="U23" s="261">
        <v>3</v>
      </c>
      <c r="V23" s="264">
        <f t="shared" si="0"/>
        <v>51</v>
      </c>
      <c r="W23" s="265"/>
      <c r="X23" s="8">
        <v>4</v>
      </c>
      <c r="Y23" s="8">
        <v>2</v>
      </c>
      <c r="Z23" s="8">
        <v>4</v>
      </c>
      <c r="AA23" s="8">
        <v>2</v>
      </c>
      <c r="AB23" s="8">
        <v>4</v>
      </c>
      <c r="AC23" s="8">
        <v>2</v>
      </c>
      <c r="AD23" s="8">
        <v>4</v>
      </c>
      <c r="AE23" s="8">
        <v>2</v>
      </c>
      <c r="AF23" s="8">
        <v>4</v>
      </c>
      <c r="AG23" s="8">
        <v>2</v>
      </c>
      <c r="AH23" s="8">
        <v>4</v>
      </c>
      <c r="AI23" s="8" t="s">
        <v>166</v>
      </c>
      <c r="AJ23" s="8">
        <v>2</v>
      </c>
      <c r="AK23" s="8">
        <v>4</v>
      </c>
      <c r="AL23" s="8">
        <v>2</v>
      </c>
      <c r="AM23" s="8">
        <v>4</v>
      </c>
      <c r="AN23" s="8">
        <v>2</v>
      </c>
      <c r="AO23" s="8">
        <v>4</v>
      </c>
      <c r="AP23" s="8">
        <v>2</v>
      </c>
      <c r="AQ23" s="8">
        <v>4</v>
      </c>
      <c r="AR23" s="8">
        <v>2</v>
      </c>
      <c r="AS23" s="8">
        <v>4</v>
      </c>
      <c r="AT23" s="8">
        <v>2</v>
      </c>
      <c r="AU23" s="8"/>
      <c r="AV23" s="8"/>
      <c r="AW23" s="264">
        <f t="shared" si="4"/>
        <v>66</v>
      </c>
      <c r="AX23" s="267"/>
      <c r="AY23" s="267"/>
      <c r="AZ23" s="267"/>
      <c r="BA23" s="267"/>
      <c r="BB23" s="267"/>
      <c r="BC23" s="267"/>
      <c r="BD23" s="267"/>
      <c r="BE23" s="34">
        <f t="shared" si="5"/>
        <v>0</v>
      </c>
      <c r="BF23" s="14">
        <f t="shared" si="5"/>
        <v>70</v>
      </c>
    </row>
    <row r="24" spans="1:58" ht="15.75">
      <c r="A24" s="175"/>
      <c r="B24" s="260"/>
      <c r="C24" s="152"/>
      <c r="D24" s="67"/>
      <c r="E24" s="268">
        <v>2</v>
      </c>
      <c r="F24" s="268">
        <f aca="true" t="shared" si="24" ref="F24:T24">F23/2</f>
        <v>1</v>
      </c>
      <c r="G24" s="268">
        <f t="shared" si="24"/>
        <v>2</v>
      </c>
      <c r="H24" s="268">
        <f t="shared" si="24"/>
        <v>1</v>
      </c>
      <c r="I24" s="268">
        <f t="shared" si="24"/>
        <v>2</v>
      </c>
      <c r="J24" s="268">
        <f t="shared" si="24"/>
        <v>1</v>
      </c>
      <c r="K24" s="268">
        <f t="shared" si="24"/>
        <v>2</v>
      </c>
      <c r="L24" s="269">
        <f t="shared" si="24"/>
        <v>1</v>
      </c>
      <c r="M24" s="268">
        <f t="shared" si="24"/>
        <v>2</v>
      </c>
      <c r="N24" s="270">
        <f t="shared" si="24"/>
        <v>1</v>
      </c>
      <c r="O24" s="268">
        <f t="shared" si="24"/>
        <v>2</v>
      </c>
      <c r="P24" s="268">
        <f t="shared" si="24"/>
        <v>1</v>
      </c>
      <c r="Q24" s="268">
        <f t="shared" si="24"/>
        <v>2</v>
      </c>
      <c r="R24" s="268">
        <f t="shared" si="24"/>
        <v>1</v>
      </c>
      <c r="S24" s="268">
        <f t="shared" si="24"/>
        <v>2</v>
      </c>
      <c r="T24" s="268">
        <f t="shared" si="24"/>
        <v>1</v>
      </c>
      <c r="U24" s="268">
        <v>2</v>
      </c>
      <c r="V24" s="265">
        <f t="shared" si="0"/>
        <v>26</v>
      </c>
      <c r="W24" s="265"/>
      <c r="X24" s="271">
        <f aca="true" t="shared" si="25" ref="X24:AH24">X23/2</f>
        <v>2</v>
      </c>
      <c r="Y24" s="271">
        <f t="shared" si="25"/>
        <v>1</v>
      </c>
      <c r="Z24" s="271">
        <f t="shared" si="25"/>
        <v>2</v>
      </c>
      <c r="AA24" s="271">
        <f t="shared" si="25"/>
        <v>1</v>
      </c>
      <c r="AB24" s="271">
        <f t="shared" si="25"/>
        <v>2</v>
      </c>
      <c r="AC24" s="271">
        <f t="shared" si="25"/>
        <v>1</v>
      </c>
      <c r="AD24" s="271">
        <f t="shared" si="25"/>
        <v>2</v>
      </c>
      <c r="AE24" s="271">
        <f t="shared" si="25"/>
        <v>1</v>
      </c>
      <c r="AF24" s="271">
        <f t="shared" si="25"/>
        <v>2</v>
      </c>
      <c r="AG24" s="271">
        <f t="shared" si="25"/>
        <v>1</v>
      </c>
      <c r="AH24" s="271">
        <f t="shared" si="25"/>
        <v>2</v>
      </c>
      <c r="AI24" s="271"/>
      <c r="AJ24" s="271">
        <f aca="true" t="shared" si="26" ref="AJ24:AT24">AJ23/2</f>
        <v>1</v>
      </c>
      <c r="AK24" s="271">
        <f t="shared" si="26"/>
        <v>2</v>
      </c>
      <c r="AL24" s="271">
        <f t="shared" si="26"/>
        <v>1</v>
      </c>
      <c r="AM24" s="271">
        <f t="shared" si="26"/>
        <v>2</v>
      </c>
      <c r="AN24" s="271">
        <f t="shared" si="26"/>
        <v>1</v>
      </c>
      <c r="AO24" s="271">
        <f t="shared" si="26"/>
        <v>2</v>
      </c>
      <c r="AP24" s="271">
        <f t="shared" si="26"/>
        <v>1</v>
      </c>
      <c r="AQ24" s="271">
        <f t="shared" si="26"/>
        <v>2</v>
      </c>
      <c r="AR24" s="271">
        <f t="shared" si="26"/>
        <v>1</v>
      </c>
      <c r="AS24" s="271">
        <f t="shared" si="26"/>
        <v>2</v>
      </c>
      <c r="AT24" s="271">
        <f t="shared" si="26"/>
        <v>1</v>
      </c>
      <c r="AU24" s="271"/>
      <c r="AV24" s="67"/>
      <c r="AW24" s="267">
        <f>AW23/2</f>
        <v>33</v>
      </c>
      <c r="AX24" s="267"/>
      <c r="AY24" s="267"/>
      <c r="AZ24" s="267"/>
      <c r="BA24" s="267"/>
      <c r="BB24" s="267"/>
      <c r="BC24" s="267"/>
      <c r="BD24" s="267"/>
      <c r="BE24" s="34">
        <f t="shared" si="5"/>
        <v>0</v>
      </c>
      <c r="BF24" s="14">
        <f t="shared" si="5"/>
        <v>35</v>
      </c>
    </row>
    <row r="25" spans="1:58" ht="15.75">
      <c r="A25" s="175"/>
      <c r="B25" s="273" t="s">
        <v>207</v>
      </c>
      <c r="C25" s="275" t="s">
        <v>208</v>
      </c>
      <c r="D25" s="67" t="s">
        <v>128</v>
      </c>
      <c r="E25" s="261">
        <v>4</v>
      </c>
      <c r="F25" s="261">
        <v>4</v>
      </c>
      <c r="G25" s="261">
        <v>4</v>
      </c>
      <c r="H25" s="261">
        <v>4</v>
      </c>
      <c r="I25" s="261">
        <v>4</v>
      </c>
      <c r="J25" s="261">
        <v>4</v>
      </c>
      <c r="K25" s="261">
        <v>4</v>
      </c>
      <c r="L25" s="262">
        <v>4</v>
      </c>
      <c r="M25" s="261">
        <v>4</v>
      </c>
      <c r="N25" s="263">
        <v>4</v>
      </c>
      <c r="O25" s="261">
        <v>4</v>
      </c>
      <c r="P25" s="261">
        <v>4</v>
      </c>
      <c r="Q25" s="261">
        <v>4</v>
      </c>
      <c r="R25" s="261">
        <v>4</v>
      </c>
      <c r="S25" s="261">
        <v>4</v>
      </c>
      <c r="T25" s="261">
        <v>4</v>
      </c>
      <c r="U25" s="261">
        <v>6</v>
      </c>
      <c r="V25" s="264">
        <f t="shared" si="0"/>
        <v>70</v>
      </c>
      <c r="W25" s="265"/>
      <c r="X25" s="34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34"/>
      <c r="AW25" s="267"/>
      <c r="AX25" s="267"/>
      <c r="AY25" s="267"/>
      <c r="AZ25" s="267"/>
      <c r="BA25" s="267"/>
      <c r="BB25" s="267"/>
      <c r="BC25" s="267"/>
      <c r="BD25" s="267"/>
      <c r="BE25" s="34">
        <f t="shared" si="5"/>
        <v>0</v>
      </c>
      <c r="BF25" s="14">
        <f t="shared" si="5"/>
        <v>0</v>
      </c>
    </row>
    <row r="26" spans="1:58" ht="15.75">
      <c r="A26" s="175"/>
      <c r="B26" s="274"/>
      <c r="C26" s="276"/>
      <c r="D26" s="67"/>
      <c r="E26" s="268">
        <v>3</v>
      </c>
      <c r="F26" s="268">
        <f aca="true" t="shared" si="27" ref="F26:T26">F25/2</f>
        <v>2</v>
      </c>
      <c r="G26" s="268">
        <f t="shared" si="27"/>
        <v>2</v>
      </c>
      <c r="H26" s="268">
        <f t="shared" si="27"/>
        <v>2</v>
      </c>
      <c r="I26" s="268">
        <f t="shared" si="27"/>
        <v>2</v>
      </c>
      <c r="J26" s="268">
        <f t="shared" si="27"/>
        <v>2</v>
      </c>
      <c r="K26" s="268">
        <f t="shared" si="27"/>
        <v>2</v>
      </c>
      <c r="L26" s="269">
        <f t="shared" si="27"/>
        <v>2</v>
      </c>
      <c r="M26" s="268">
        <f t="shared" si="27"/>
        <v>2</v>
      </c>
      <c r="N26" s="270">
        <f t="shared" si="27"/>
        <v>2</v>
      </c>
      <c r="O26" s="268">
        <f t="shared" si="27"/>
        <v>2</v>
      </c>
      <c r="P26" s="268">
        <f t="shared" si="27"/>
        <v>2</v>
      </c>
      <c r="Q26" s="268">
        <f t="shared" si="27"/>
        <v>2</v>
      </c>
      <c r="R26" s="268">
        <f t="shared" si="27"/>
        <v>2</v>
      </c>
      <c r="S26" s="268">
        <f t="shared" si="27"/>
        <v>2</v>
      </c>
      <c r="T26" s="268">
        <f t="shared" si="27"/>
        <v>2</v>
      </c>
      <c r="U26" s="268">
        <v>2</v>
      </c>
      <c r="V26" s="265">
        <f t="shared" si="0"/>
        <v>35</v>
      </c>
      <c r="W26" s="265"/>
      <c r="X26" s="34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71"/>
      <c r="AW26" s="267"/>
      <c r="AX26" s="267"/>
      <c r="AY26" s="267"/>
      <c r="AZ26" s="267"/>
      <c r="BA26" s="267"/>
      <c r="BB26" s="267"/>
      <c r="BC26" s="267"/>
      <c r="BD26" s="267"/>
      <c r="BE26" s="34">
        <f t="shared" si="5"/>
        <v>0</v>
      </c>
      <c r="BF26" s="14">
        <f t="shared" si="5"/>
        <v>0</v>
      </c>
    </row>
    <row r="27" spans="1:58" ht="15.75">
      <c r="A27" s="175"/>
      <c r="B27" s="156" t="s">
        <v>209</v>
      </c>
      <c r="C27" s="156" t="s">
        <v>210</v>
      </c>
      <c r="D27" s="67" t="s">
        <v>113</v>
      </c>
      <c r="E27" s="268"/>
      <c r="F27" s="268"/>
      <c r="G27" s="268"/>
      <c r="H27" s="268"/>
      <c r="I27" s="268"/>
      <c r="J27" s="268"/>
      <c r="K27" s="268"/>
      <c r="L27" s="269"/>
      <c r="M27" s="268"/>
      <c r="N27" s="270"/>
      <c r="O27" s="268"/>
      <c r="P27" s="268"/>
      <c r="Q27" s="268"/>
      <c r="R27" s="268"/>
      <c r="S27" s="268"/>
      <c r="T27" s="268"/>
      <c r="U27" s="268"/>
      <c r="V27" s="265"/>
      <c r="W27" s="265"/>
      <c r="X27" s="34"/>
      <c r="Y27" s="268"/>
      <c r="Z27" s="277">
        <v>2</v>
      </c>
      <c r="AA27" s="277">
        <v>2</v>
      </c>
      <c r="AB27" s="277">
        <v>2</v>
      </c>
      <c r="AC27" s="277">
        <v>2</v>
      </c>
      <c r="AD27" s="277">
        <v>2</v>
      </c>
      <c r="AE27" s="277">
        <v>2</v>
      </c>
      <c r="AF27" s="277">
        <v>2</v>
      </c>
      <c r="AG27" s="277">
        <v>2</v>
      </c>
      <c r="AH27" s="277">
        <v>2</v>
      </c>
      <c r="AI27" s="277" t="s">
        <v>166</v>
      </c>
      <c r="AJ27" s="277">
        <v>2</v>
      </c>
      <c r="AK27" s="277">
        <v>2</v>
      </c>
      <c r="AL27" s="277">
        <v>2</v>
      </c>
      <c r="AM27" s="277">
        <v>2</v>
      </c>
      <c r="AN27" s="277">
        <v>2</v>
      </c>
      <c r="AO27" s="277">
        <v>2</v>
      </c>
      <c r="AP27" s="277">
        <v>2</v>
      </c>
      <c r="AQ27" s="277">
        <v>2</v>
      </c>
      <c r="AR27" s="268"/>
      <c r="AS27" s="268"/>
      <c r="AT27" s="268"/>
      <c r="AU27" s="268"/>
      <c r="AV27" s="271"/>
      <c r="AW27" s="264">
        <f>SUM(X27:AV27)</f>
        <v>34</v>
      </c>
      <c r="AX27" s="267"/>
      <c r="AY27" s="267"/>
      <c r="AZ27" s="267"/>
      <c r="BA27" s="267"/>
      <c r="BB27" s="267"/>
      <c r="BC27" s="267"/>
      <c r="BD27" s="267"/>
      <c r="BE27" s="34"/>
      <c r="BF27" s="14"/>
    </row>
    <row r="28" spans="1:58" ht="15.75">
      <c r="A28" s="175"/>
      <c r="B28" s="157"/>
      <c r="C28" s="157"/>
      <c r="D28" s="67"/>
      <c r="E28" s="268"/>
      <c r="F28" s="268"/>
      <c r="G28" s="268"/>
      <c r="H28" s="268"/>
      <c r="I28" s="268"/>
      <c r="J28" s="268"/>
      <c r="K28" s="268"/>
      <c r="L28" s="269"/>
      <c r="M28" s="268"/>
      <c r="N28" s="270"/>
      <c r="O28" s="268"/>
      <c r="P28" s="268"/>
      <c r="Q28" s="268"/>
      <c r="R28" s="268"/>
      <c r="S28" s="268"/>
      <c r="T28" s="268"/>
      <c r="U28" s="268"/>
      <c r="V28" s="265"/>
      <c r="W28" s="265"/>
      <c r="X28" s="34"/>
      <c r="Y28" s="268"/>
      <c r="Z28" s="278">
        <v>1</v>
      </c>
      <c r="AA28" s="278">
        <v>1</v>
      </c>
      <c r="AB28" s="278">
        <v>1</v>
      </c>
      <c r="AC28" s="278">
        <v>1</v>
      </c>
      <c r="AD28" s="278">
        <v>1</v>
      </c>
      <c r="AE28" s="278">
        <v>1</v>
      </c>
      <c r="AF28" s="278">
        <v>1</v>
      </c>
      <c r="AG28" s="278">
        <v>1</v>
      </c>
      <c r="AH28" s="278">
        <v>1</v>
      </c>
      <c r="AI28" s="278"/>
      <c r="AJ28" s="278">
        <v>1</v>
      </c>
      <c r="AK28" s="278">
        <v>1</v>
      </c>
      <c r="AL28" s="278">
        <v>1</v>
      </c>
      <c r="AM28" s="278">
        <v>1</v>
      </c>
      <c r="AN28" s="278">
        <v>1</v>
      </c>
      <c r="AO28" s="278">
        <v>1</v>
      </c>
      <c r="AP28" s="278">
        <v>1</v>
      </c>
      <c r="AQ28" s="278">
        <v>1</v>
      </c>
      <c r="AR28" s="268"/>
      <c r="AS28" s="268"/>
      <c r="AT28" s="268"/>
      <c r="AU28" s="268"/>
      <c r="AV28" s="271"/>
      <c r="AW28" s="267">
        <f>SUM(X28:AV28)</f>
        <v>17</v>
      </c>
      <c r="AX28" s="267"/>
      <c r="AY28" s="267"/>
      <c r="AZ28" s="267"/>
      <c r="BA28" s="267"/>
      <c r="BB28" s="267"/>
      <c r="BC28" s="267"/>
      <c r="BD28" s="267"/>
      <c r="BE28" s="34"/>
      <c r="BF28" s="14"/>
    </row>
    <row r="29" spans="1:58" ht="15.75">
      <c r="A29" s="175"/>
      <c r="B29" s="275" t="s">
        <v>211</v>
      </c>
      <c r="C29" s="275" t="s">
        <v>212</v>
      </c>
      <c r="D29" s="67" t="s">
        <v>213</v>
      </c>
      <c r="E29" s="261">
        <v>4</v>
      </c>
      <c r="F29" s="261">
        <v>4</v>
      </c>
      <c r="G29" s="261">
        <v>4</v>
      </c>
      <c r="H29" s="261">
        <v>4</v>
      </c>
      <c r="I29" s="261">
        <v>4</v>
      </c>
      <c r="J29" s="261">
        <v>4</v>
      </c>
      <c r="K29" s="261">
        <v>4</v>
      </c>
      <c r="L29" s="262">
        <v>6</v>
      </c>
      <c r="M29" s="261">
        <v>4</v>
      </c>
      <c r="N29" s="263">
        <v>4</v>
      </c>
      <c r="O29" s="261">
        <v>4</v>
      </c>
      <c r="P29" s="261">
        <v>6</v>
      </c>
      <c r="Q29" s="261">
        <v>6</v>
      </c>
      <c r="R29" s="261">
        <v>6</v>
      </c>
      <c r="S29" s="261">
        <v>6</v>
      </c>
      <c r="T29" s="261">
        <v>6</v>
      </c>
      <c r="U29" s="261">
        <v>6</v>
      </c>
      <c r="V29" s="264">
        <f aca="true" t="shared" si="28" ref="V29:V34">SUM(D29:U29)</f>
        <v>82</v>
      </c>
      <c r="W29" s="265"/>
      <c r="X29" s="8">
        <v>10</v>
      </c>
      <c r="Y29" s="8">
        <v>10</v>
      </c>
      <c r="Z29" s="8">
        <v>8</v>
      </c>
      <c r="AA29" s="8">
        <v>8</v>
      </c>
      <c r="AB29" s="8">
        <v>8</v>
      </c>
      <c r="AC29" s="8">
        <v>8</v>
      </c>
      <c r="AD29" s="8">
        <v>8</v>
      </c>
      <c r="AE29" s="8">
        <v>8</v>
      </c>
      <c r="AF29" s="8">
        <v>8</v>
      </c>
      <c r="AG29" s="8">
        <v>8</v>
      </c>
      <c r="AH29" s="8">
        <v>10</v>
      </c>
      <c r="AI29" s="8" t="s">
        <v>166</v>
      </c>
      <c r="AJ29" s="8">
        <v>10</v>
      </c>
      <c r="AK29" s="8">
        <v>10</v>
      </c>
      <c r="AL29" s="8">
        <v>10</v>
      </c>
      <c r="AM29" s="8">
        <v>10</v>
      </c>
      <c r="AN29" s="8">
        <v>10</v>
      </c>
      <c r="AO29" s="8">
        <v>10</v>
      </c>
      <c r="AP29" s="8">
        <v>10</v>
      </c>
      <c r="AQ29" s="8">
        <v>10</v>
      </c>
      <c r="AR29" s="8">
        <v>12</v>
      </c>
      <c r="AS29" s="8">
        <v>10</v>
      </c>
      <c r="AT29" s="8">
        <v>12</v>
      </c>
      <c r="AU29" s="34"/>
      <c r="AV29" s="266" t="s">
        <v>24</v>
      </c>
      <c r="AW29" s="264">
        <f>SUM(X29:AV29)</f>
        <v>208</v>
      </c>
      <c r="AX29" s="267"/>
      <c r="AY29" s="267"/>
      <c r="AZ29" s="267"/>
      <c r="BA29" s="267"/>
      <c r="BB29" s="267"/>
      <c r="BC29" s="267"/>
      <c r="BD29" s="267"/>
      <c r="BE29" s="34">
        <v>0</v>
      </c>
      <c r="BF29" s="14">
        <f t="shared" si="5"/>
        <v>218</v>
      </c>
    </row>
    <row r="30" spans="1:58" ht="15.75">
      <c r="A30" s="175"/>
      <c r="B30" s="276"/>
      <c r="C30" s="276"/>
      <c r="D30" s="67"/>
      <c r="E30" s="268">
        <f>E29/2</f>
        <v>2</v>
      </c>
      <c r="F30" s="268">
        <f aca="true" t="shared" si="29" ref="F30:U30">F29/2</f>
        <v>2</v>
      </c>
      <c r="G30" s="268">
        <f t="shared" si="29"/>
        <v>2</v>
      </c>
      <c r="H30" s="268">
        <f t="shared" si="29"/>
        <v>2</v>
      </c>
      <c r="I30" s="268">
        <f t="shared" si="29"/>
        <v>2</v>
      </c>
      <c r="J30" s="268">
        <f t="shared" si="29"/>
        <v>2</v>
      </c>
      <c r="K30" s="268">
        <f t="shared" si="29"/>
        <v>2</v>
      </c>
      <c r="L30" s="269">
        <f t="shared" si="29"/>
        <v>3</v>
      </c>
      <c r="M30" s="268">
        <f t="shared" si="29"/>
        <v>2</v>
      </c>
      <c r="N30" s="270">
        <f t="shared" si="29"/>
        <v>2</v>
      </c>
      <c r="O30" s="268">
        <f t="shared" si="29"/>
        <v>2</v>
      </c>
      <c r="P30" s="268">
        <f t="shared" si="29"/>
        <v>3</v>
      </c>
      <c r="Q30" s="268">
        <f t="shared" si="29"/>
        <v>3</v>
      </c>
      <c r="R30" s="268">
        <f t="shared" si="29"/>
        <v>3</v>
      </c>
      <c r="S30" s="268">
        <f t="shared" si="29"/>
        <v>3</v>
      </c>
      <c r="T30" s="268">
        <f t="shared" si="29"/>
        <v>3</v>
      </c>
      <c r="U30" s="268">
        <f t="shared" si="29"/>
        <v>3</v>
      </c>
      <c r="V30" s="265">
        <f t="shared" si="28"/>
        <v>41</v>
      </c>
      <c r="W30" s="265"/>
      <c r="X30" s="271">
        <v>5</v>
      </c>
      <c r="Y30" s="271">
        <f aca="true" t="shared" si="30" ref="Y30:AH30">Y29/2</f>
        <v>5</v>
      </c>
      <c r="Z30" s="271">
        <f t="shared" si="30"/>
        <v>4</v>
      </c>
      <c r="AA30" s="271">
        <f t="shared" si="30"/>
        <v>4</v>
      </c>
      <c r="AB30" s="271">
        <f t="shared" si="30"/>
        <v>4</v>
      </c>
      <c r="AC30" s="271">
        <f t="shared" si="30"/>
        <v>4</v>
      </c>
      <c r="AD30" s="271">
        <f t="shared" si="30"/>
        <v>4</v>
      </c>
      <c r="AE30" s="271">
        <f t="shared" si="30"/>
        <v>4</v>
      </c>
      <c r="AF30" s="271">
        <f t="shared" si="30"/>
        <v>4</v>
      </c>
      <c r="AG30" s="271">
        <f t="shared" si="30"/>
        <v>4</v>
      </c>
      <c r="AH30" s="271">
        <f t="shared" si="30"/>
        <v>5</v>
      </c>
      <c r="AI30" s="271"/>
      <c r="AJ30" s="271">
        <f aca="true" t="shared" si="31" ref="AJ30:AT30">AJ29/2</f>
        <v>5</v>
      </c>
      <c r="AK30" s="271">
        <f t="shared" si="31"/>
        <v>5</v>
      </c>
      <c r="AL30" s="271">
        <f t="shared" si="31"/>
        <v>5</v>
      </c>
      <c r="AM30" s="271">
        <f t="shared" si="31"/>
        <v>5</v>
      </c>
      <c r="AN30" s="271">
        <f t="shared" si="31"/>
        <v>5</v>
      </c>
      <c r="AO30" s="271">
        <f t="shared" si="31"/>
        <v>5</v>
      </c>
      <c r="AP30" s="271">
        <f t="shared" si="31"/>
        <v>5</v>
      </c>
      <c r="AQ30" s="271">
        <f t="shared" si="31"/>
        <v>5</v>
      </c>
      <c r="AR30" s="271">
        <f t="shared" si="31"/>
        <v>6</v>
      </c>
      <c r="AS30" s="271">
        <f t="shared" si="31"/>
        <v>5</v>
      </c>
      <c r="AT30" s="271">
        <f t="shared" si="31"/>
        <v>6</v>
      </c>
      <c r="AU30" s="271"/>
      <c r="AV30" s="279"/>
      <c r="AW30" s="267">
        <f>AW29/2</f>
        <v>104</v>
      </c>
      <c r="AX30" s="267"/>
      <c r="AY30" s="267"/>
      <c r="AZ30" s="267"/>
      <c r="BA30" s="267"/>
      <c r="BB30" s="267"/>
      <c r="BC30" s="267"/>
      <c r="BD30" s="267"/>
      <c r="BE30" s="34">
        <f t="shared" si="5"/>
        <v>0</v>
      </c>
      <c r="BF30" s="14">
        <f t="shared" si="5"/>
        <v>109</v>
      </c>
    </row>
    <row r="31" spans="1:58" ht="15.75">
      <c r="A31" s="175"/>
      <c r="B31" s="275" t="s">
        <v>214</v>
      </c>
      <c r="C31" s="275" t="s">
        <v>45</v>
      </c>
      <c r="D31" s="67" t="s">
        <v>215</v>
      </c>
      <c r="E31" s="261">
        <v>6</v>
      </c>
      <c r="F31" s="261">
        <v>4</v>
      </c>
      <c r="G31" s="261">
        <v>6</v>
      </c>
      <c r="H31" s="261">
        <v>4</v>
      </c>
      <c r="I31" s="261">
        <v>6</v>
      </c>
      <c r="J31" s="261">
        <v>4</v>
      </c>
      <c r="K31" s="261">
        <v>6</v>
      </c>
      <c r="L31" s="262">
        <v>2</v>
      </c>
      <c r="M31" s="261">
        <v>6</v>
      </c>
      <c r="N31" s="263">
        <v>4</v>
      </c>
      <c r="O31" s="261">
        <v>6</v>
      </c>
      <c r="P31" s="261">
        <v>2</v>
      </c>
      <c r="Q31" s="261">
        <v>4</v>
      </c>
      <c r="R31" s="261">
        <v>2</v>
      </c>
      <c r="S31" s="261">
        <v>4</v>
      </c>
      <c r="T31" s="280">
        <v>2</v>
      </c>
      <c r="U31" s="280">
        <v>3</v>
      </c>
      <c r="V31" s="264">
        <f t="shared" si="28"/>
        <v>71</v>
      </c>
      <c r="W31" s="265"/>
      <c r="X31" s="34">
        <v>2</v>
      </c>
      <c r="Y31" s="8">
        <v>4</v>
      </c>
      <c r="Z31" s="8">
        <v>4</v>
      </c>
      <c r="AA31" s="8">
        <v>4</v>
      </c>
      <c r="AB31" s="8">
        <v>4</v>
      </c>
      <c r="AC31" s="8">
        <v>4</v>
      </c>
      <c r="AD31" s="8">
        <v>4</v>
      </c>
      <c r="AE31" s="8">
        <v>4</v>
      </c>
      <c r="AF31" s="8">
        <v>4</v>
      </c>
      <c r="AG31" s="8">
        <v>4</v>
      </c>
      <c r="AH31" s="8">
        <v>2</v>
      </c>
      <c r="AI31" s="8" t="s">
        <v>166</v>
      </c>
      <c r="AJ31" s="8">
        <v>2</v>
      </c>
      <c r="AK31" s="8">
        <v>2</v>
      </c>
      <c r="AL31" s="8">
        <v>2</v>
      </c>
      <c r="AM31" s="8">
        <v>2</v>
      </c>
      <c r="AN31" s="8">
        <v>2</v>
      </c>
      <c r="AO31" s="8">
        <v>2</v>
      </c>
      <c r="AP31" s="8">
        <v>2</v>
      </c>
      <c r="AQ31" s="8">
        <v>2</v>
      </c>
      <c r="AR31" s="8">
        <v>2</v>
      </c>
      <c r="AS31" s="8">
        <v>4</v>
      </c>
      <c r="AT31" s="8">
        <v>2</v>
      </c>
      <c r="AU31" s="266" t="s">
        <v>24</v>
      </c>
      <c r="AV31" s="34"/>
      <c r="AW31" s="264">
        <f>SUM(X31:AV31)</f>
        <v>64</v>
      </c>
      <c r="AX31" s="267"/>
      <c r="AY31" s="267"/>
      <c r="AZ31" s="267"/>
      <c r="BA31" s="267"/>
      <c r="BB31" s="267"/>
      <c r="BC31" s="267"/>
      <c r="BD31" s="267"/>
      <c r="BE31" s="34">
        <f t="shared" si="5"/>
        <v>0</v>
      </c>
      <c r="BF31" s="14">
        <f t="shared" si="5"/>
        <v>66</v>
      </c>
    </row>
    <row r="32" spans="1:58" ht="15.75">
      <c r="A32" s="175"/>
      <c r="B32" s="276"/>
      <c r="C32" s="276"/>
      <c r="D32" s="67"/>
      <c r="E32" s="268">
        <v>3</v>
      </c>
      <c r="F32" s="268">
        <f aca="true" t="shared" si="32" ref="F32:T32">F31/2</f>
        <v>2</v>
      </c>
      <c r="G32" s="268">
        <f t="shared" si="32"/>
        <v>3</v>
      </c>
      <c r="H32" s="268">
        <f t="shared" si="32"/>
        <v>2</v>
      </c>
      <c r="I32" s="268">
        <f t="shared" si="32"/>
        <v>3</v>
      </c>
      <c r="J32" s="268">
        <f t="shared" si="32"/>
        <v>2</v>
      </c>
      <c r="K32" s="268">
        <f t="shared" si="32"/>
        <v>3</v>
      </c>
      <c r="L32" s="269">
        <f t="shared" si="32"/>
        <v>1</v>
      </c>
      <c r="M32" s="268">
        <f t="shared" si="32"/>
        <v>3</v>
      </c>
      <c r="N32" s="270">
        <f t="shared" si="32"/>
        <v>2</v>
      </c>
      <c r="O32" s="268">
        <f t="shared" si="32"/>
        <v>3</v>
      </c>
      <c r="P32" s="268">
        <f t="shared" si="32"/>
        <v>1</v>
      </c>
      <c r="Q32" s="268">
        <f t="shared" si="32"/>
        <v>2</v>
      </c>
      <c r="R32" s="268">
        <f t="shared" si="32"/>
        <v>1</v>
      </c>
      <c r="S32" s="268">
        <f t="shared" si="32"/>
        <v>2</v>
      </c>
      <c r="T32" s="268">
        <f t="shared" si="32"/>
        <v>1</v>
      </c>
      <c r="U32" s="268">
        <v>2</v>
      </c>
      <c r="V32" s="265">
        <f t="shared" si="28"/>
        <v>36</v>
      </c>
      <c r="W32" s="265"/>
      <c r="X32" s="271">
        <f>X31/2</f>
        <v>1</v>
      </c>
      <c r="Y32" s="271">
        <f aca="true" t="shared" si="33" ref="Y32:AH32">Y31/2</f>
        <v>2</v>
      </c>
      <c r="Z32" s="271">
        <f t="shared" si="33"/>
        <v>2</v>
      </c>
      <c r="AA32" s="271">
        <f t="shared" si="33"/>
        <v>2</v>
      </c>
      <c r="AB32" s="271">
        <f t="shared" si="33"/>
        <v>2</v>
      </c>
      <c r="AC32" s="271">
        <f t="shared" si="33"/>
        <v>2</v>
      </c>
      <c r="AD32" s="271">
        <f t="shared" si="33"/>
        <v>2</v>
      </c>
      <c r="AE32" s="271">
        <f t="shared" si="33"/>
        <v>2</v>
      </c>
      <c r="AF32" s="271">
        <f t="shared" si="33"/>
        <v>2</v>
      </c>
      <c r="AG32" s="271">
        <f t="shared" si="33"/>
        <v>2</v>
      </c>
      <c r="AH32" s="271">
        <f t="shared" si="33"/>
        <v>1</v>
      </c>
      <c r="AI32" s="271"/>
      <c r="AJ32" s="271">
        <f aca="true" t="shared" si="34" ref="AJ32:AT32">AJ31/2</f>
        <v>1</v>
      </c>
      <c r="AK32" s="271">
        <f t="shared" si="34"/>
        <v>1</v>
      </c>
      <c r="AL32" s="271">
        <f t="shared" si="34"/>
        <v>1</v>
      </c>
      <c r="AM32" s="271">
        <f t="shared" si="34"/>
        <v>1</v>
      </c>
      <c r="AN32" s="271">
        <f t="shared" si="34"/>
        <v>1</v>
      </c>
      <c r="AO32" s="271">
        <f t="shared" si="34"/>
        <v>1</v>
      </c>
      <c r="AP32" s="271">
        <f t="shared" si="34"/>
        <v>1</v>
      </c>
      <c r="AQ32" s="271">
        <f t="shared" si="34"/>
        <v>1</v>
      </c>
      <c r="AR32" s="271">
        <f t="shared" si="34"/>
        <v>1</v>
      </c>
      <c r="AS32" s="271">
        <f t="shared" si="34"/>
        <v>2</v>
      </c>
      <c r="AT32" s="271">
        <f t="shared" si="34"/>
        <v>1</v>
      </c>
      <c r="AU32" s="271"/>
      <c r="AV32" s="279"/>
      <c r="AW32" s="267">
        <v>42</v>
      </c>
      <c r="AX32" s="267"/>
      <c r="AY32" s="267"/>
      <c r="AZ32" s="267"/>
      <c r="BA32" s="267"/>
      <c r="BB32" s="267"/>
      <c r="BC32" s="267"/>
      <c r="BD32" s="267"/>
      <c r="BE32" s="34">
        <f t="shared" si="5"/>
        <v>0</v>
      </c>
      <c r="BF32" s="14">
        <f t="shared" si="5"/>
        <v>43</v>
      </c>
    </row>
    <row r="33" spans="1:58" ht="15.75">
      <c r="A33" s="175"/>
      <c r="B33" s="273" t="s">
        <v>216</v>
      </c>
      <c r="C33" s="275" t="s">
        <v>217</v>
      </c>
      <c r="D33" s="281" t="s">
        <v>218</v>
      </c>
      <c r="E33" s="261">
        <v>4</v>
      </c>
      <c r="F33" s="261">
        <v>2</v>
      </c>
      <c r="G33" s="261">
        <v>4</v>
      </c>
      <c r="H33" s="261">
        <v>2</v>
      </c>
      <c r="I33" s="261">
        <v>4</v>
      </c>
      <c r="J33" s="261">
        <v>2</v>
      </c>
      <c r="K33" s="261">
        <v>4</v>
      </c>
      <c r="L33" s="262">
        <v>2</v>
      </c>
      <c r="M33" s="261">
        <v>4</v>
      </c>
      <c r="N33" s="263">
        <v>2</v>
      </c>
      <c r="O33" s="261">
        <v>4</v>
      </c>
      <c r="P33" s="261">
        <v>2</v>
      </c>
      <c r="Q33" s="261">
        <v>4</v>
      </c>
      <c r="R33" s="261">
        <v>2</v>
      </c>
      <c r="S33" s="261">
        <v>4</v>
      </c>
      <c r="T33" s="261">
        <v>2</v>
      </c>
      <c r="U33" s="261">
        <v>3</v>
      </c>
      <c r="V33" s="264">
        <f t="shared" si="28"/>
        <v>51</v>
      </c>
      <c r="W33" s="265"/>
      <c r="X33" s="8">
        <v>2</v>
      </c>
      <c r="Y33" s="8">
        <v>2</v>
      </c>
      <c r="Z33" s="8">
        <v>2</v>
      </c>
      <c r="AA33" s="8">
        <v>2</v>
      </c>
      <c r="AB33" s="8">
        <v>2</v>
      </c>
      <c r="AC33" s="8">
        <v>2</v>
      </c>
      <c r="AD33" s="8">
        <v>2</v>
      </c>
      <c r="AE33" s="8">
        <v>2</v>
      </c>
      <c r="AF33" s="8">
        <v>2</v>
      </c>
      <c r="AG33" s="8">
        <v>2</v>
      </c>
      <c r="AH33" s="8">
        <v>2</v>
      </c>
      <c r="AI33" s="8" t="s">
        <v>166</v>
      </c>
      <c r="AJ33" s="8">
        <v>2</v>
      </c>
      <c r="AK33" s="8">
        <v>2</v>
      </c>
      <c r="AL33" s="8">
        <v>2</v>
      </c>
      <c r="AM33" s="8">
        <v>2</v>
      </c>
      <c r="AN33" s="8">
        <v>2</v>
      </c>
      <c r="AO33" s="8">
        <v>2</v>
      </c>
      <c r="AP33" s="8">
        <v>2</v>
      </c>
      <c r="AQ33" s="8">
        <v>2</v>
      </c>
      <c r="AR33" s="8">
        <v>2</v>
      </c>
      <c r="AS33" s="8">
        <v>2</v>
      </c>
      <c r="AT33" s="8">
        <v>2</v>
      </c>
      <c r="AU33" s="8"/>
      <c r="AV33" s="34"/>
      <c r="AW33" s="264">
        <f>SUM(X33:AV33)</f>
        <v>44</v>
      </c>
      <c r="AX33" s="282"/>
      <c r="AY33" s="282"/>
      <c r="AZ33" s="282"/>
      <c r="BA33" s="282"/>
      <c r="BB33" s="282"/>
      <c r="BC33" s="282"/>
      <c r="BD33" s="282"/>
      <c r="BE33" s="34">
        <f t="shared" si="5"/>
        <v>0</v>
      </c>
      <c r="BF33" s="14">
        <f t="shared" si="5"/>
        <v>46</v>
      </c>
    </row>
    <row r="34" spans="1:58" ht="15.75">
      <c r="A34" s="175"/>
      <c r="B34" s="274"/>
      <c r="C34" s="276"/>
      <c r="D34" s="11"/>
      <c r="E34" s="283">
        <v>2</v>
      </c>
      <c r="F34" s="284">
        <f aca="true" t="shared" si="35" ref="F34:T34">F33/2</f>
        <v>1</v>
      </c>
      <c r="G34" s="284">
        <f t="shared" si="35"/>
        <v>2</v>
      </c>
      <c r="H34" s="284">
        <f t="shared" si="35"/>
        <v>1</v>
      </c>
      <c r="I34" s="284">
        <f t="shared" si="35"/>
        <v>2</v>
      </c>
      <c r="J34" s="284">
        <f t="shared" si="35"/>
        <v>1</v>
      </c>
      <c r="K34" s="284">
        <f t="shared" si="35"/>
        <v>2</v>
      </c>
      <c r="L34" s="285">
        <f t="shared" si="35"/>
        <v>1</v>
      </c>
      <c r="M34" s="284">
        <f t="shared" si="35"/>
        <v>2</v>
      </c>
      <c r="N34" s="286">
        <f t="shared" si="35"/>
        <v>1</v>
      </c>
      <c r="O34" s="284">
        <f t="shared" si="35"/>
        <v>2</v>
      </c>
      <c r="P34" s="284">
        <f t="shared" si="35"/>
        <v>1</v>
      </c>
      <c r="Q34" s="284">
        <f t="shared" si="35"/>
        <v>2</v>
      </c>
      <c r="R34" s="284">
        <f t="shared" si="35"/>
        <v>1</v>
      </c>
      <c r="S34" s="284">
        <f t="shared" si="35"/>
        <v>2</v>
      </c>
      <c r="T34" s="284">
        <f t="shared" si="35"/>
        <v>1</v>
      </c>
      <c r="U34" s="284">
        <v>2</v>
      </c>
      <c r="V34" s="287">
        <f t="shared" si="28"/>
        <v>26</v>
      </c>
      <c r="W34" s="287"/>
      <c r="X34" s="36">
        <f>X33/2</f>
        <v>1</v>
      </c>
      <c r="Y34" s="36">
        <f aca="true" t="shared" si="36" ref="Y34:AH34">Y33/2</f>
        <v>1</v>
      </c>
      <c r="Z34" s="36">
        <f t="shared" si="36"/>
        <v>1</v>
      </c>
      <c r="AA34" s="36">
        <f t="shared" si="36"/>
        <v>1</v>
      </c>
      <c r="AB34" s="36">
        <f t="shared" si="36"/>
        <v>1</v>
      </c>
      <c r="AC34" s="36">
        <f t="shared" si="36"/>
        <v>1</v>
      </c>
      <c r="AD34" s="36">
        <f t="shared" si="36"/>
        <v>1</v>
      </c>
      <c r="AE34" s="36">
        <f t="shared" si="36"/>
        <v>1</v>
      </c>
      <c r="AF34" s="36">
        <f t="shared" si="36"/>
        <v>1</v>
      </c>
      <c r="AG34" s="36">
        <f t="shared" si="36"/>
        <v>1</v>
      </c>
      <c r="AH34" s="36">
        <f t="shared" si="36"/>
        <v>1</v>
      </c>
      <c r="AI34" s="36"/>
      <c r="AJ34" s="36">
        <f aca="true" t="shared" si="37" ref="AJ34:AT34">AJ33/2</f>
        <v>1</v>
      </c>
      <c r="AK34" s="36">
        <f t="shared" si="37"/>
        <v>1</v>
      </c>
      <c r="AL34" s="36">
        <f t="shared" si="37"/>
        <v>1</v>
      </c>
      <c r="AM34" s="36">
        <f t="shared" si="37"/>
        <v>1</v>
      </c>
      <c r="AN34" s="36">
        <f t="shared" si="37"/>
        <v>1</v>
      </c>
      <c r="AO34" s="36">
        <f t="shared" si="37"/>
        <v>1</v>
      </c>
      <c r="AP34" s="36">
        <f t="shared" si="37"/>
        <v>1</v>
      </c>
      <c r="AQ34" s="36">
        <f t="shared" si="37"/>
        <v>1</v>
      </c>
      <c r="AR34" s="36">
        <f t="shared" si="37"/>
        <v>1</v>
      </c>
      <c r="AS34" s="36">
        <f t="shared" si="37"/>
        <v>1</v>
      </c>
      <c r="AT34" s="36">
        <f t="shared" si="37"/>
        <v>1</v>
      </c>
      <c r="AU34" s="36"/>
      <c r="AV34" s="36"/>
      <c r="AW34" s="288">
        <v>22</v>
      </c>
      <c r="AX34" s="288"/>
      <c r="AY34" s="288"/>
      <c r="AZ34" s="288"/>
      <c r="BA34" s="288"/>
      <c r="BB34" s="288"/>
      <c r="BC34" s="288"/>
      <c r="BD34" s="288"/>
      <c r="BE34" s="20">
        <f t="shared" si="5"/>
        <v>0</v>
      </c>
      <c r="BF34" s="19">
        <f t="shared" si="5"/>
        <v>23</v>
      </c>
    </row>
    <row r="35" spans="1:58" ht="15.75">
      <c r="A35" s="175"/>
      <c r="B35" s="289" t="s">
        <v>219</v>
      </c>
      <c r="C35" s="289"/>
      <c r="D35" s="289"/>
      <c r="E35" s="283">
        <f>E33+E31+E29+E25+E23+E21+E19+E17+E15+E13+E11+E9</f>
        <v>36</v>
      </c>
      <c r="F35" s="283">
        <f aca="true" t="shared" si="38" ref="F35:U35">F33+F31+F29+F25+F23+F21+F19+F17+F15+F13+F11+F9</f>
        <v>36</v>
      </c>
      <c r="G35" s="283">
        <f t="shared" si="38"/>
        <v>36</v>
      </c>
      <c r="H35" s="283">
        <f t="shared" si="38"/>
        <v>36</v>
      </c>
      <c r="I35" s="283">
        <f t="shared" si="38"/>
        <v>36</v>
      </c>
      <c r="J35" s="283">
        <f t="shared" si="38"/>
        <v>36</v>
      </c>
      <c r="K35" s="283">
        <f t="shared" si="38"/>
        <v>36</v>
      </c>
      <c r="L35" s="290">
        <f t="shared" si="38"/>
        <v>36</v>
      </c>
      <c r="M35" s="283">
        <f t="shared" si="38"/>
        <v>36</v>
      </c>
      <c r="N35" s="291">
        <f t="shared" si="38"/>
        <v>36</v>
      </c>
      <c r="O35" s="283">
        <f t="shared" si="38"/>
        <v>36</v>
      </c>
      <c r="P35" s="283">
        <f t="shared" si="38"/>
        <v>36</v>
      </c>
      <c r="Q35" s="283">
        <f t="shared" si="38"/>
        <v>36</v>
      </c>
      <c r="R35" s="283">
        <f t="shared" si="38"/>
        <v>36</v>
      </c>
      <c r="S35" s="283">
        <f t="shared" si="38"/>
        <v>36</v>
      </c>
      <c r="T35" s="283">
        <f t="shared" si="38"/>
        <v>36</v>
      </c>
      <c r="U35" s="283">
        <f t="shared" si="38"/>
        <v>36</v>
      </c>
      <c r="V35" s="292">
        <f>V33+V31+V29+V25+V23+V21+V19+V17+V15+V13+V11+V9</f>
        <v>612</v>
      </c>
      <c r="W35" s="292"/>
      <c r="X35" s="20">
        <f>X33+X31+X29+X23+X21+X19+X17+X15+X13+X11+X9</f>
        <v>36</v>
      </c>
      <c r="Y35" s="20">
        <f>Y33+Y31+Y29+Y23+Y21+Y19+Y17+Y15+Y13+Y11+Y9</f>
        <v>36</v>
      </c>
      <c r="Z35" s="20">
        <v>36</v>
      </c>
      <c r="AA35" s="20">
        <v>36</v>
      </c>
      <c r="AB35" s="20">
        <v>36</v>
      </c>
      <c r="AC35" s="20">
        <v>36</v>
      </c>
      <c r="AD35" s="20">
        <v>36</v>
      </c>
      <c r="AE35" s="20">
        <v>36</v>
      </c>
      <c r="AF35" s="20">
        <v>36</v>
      </c>
      <c r="AG35" s="20">
        <v>36</v>
      </c>
      <c r="AH35" s="20">
        <v>36</v>
      </c>
      <c r="AI35" s="20"/>
      <c r="AJ35" s="20">
        <v>36</v>
      </c>
      <c r="AK35" s="20">
        <v>36</v>
      </c>
      <c r="AL35" s="20">
        <v>36</v>
      </c>
      <c r="AM35" s="20">
        <v>36</v>
      </c>
      <c r="AN35" s="20">
        <v>36</v>
      </c>
      <c r="AO35" s="20">
        <v>36</v>
      </c>
      <c r="AP35" s="20">
        <v>36</v>
      </c>
      <c r="AQ35" s="20">
        <v>36</v>
      </c>
      <c r="AR35" s="20">
        <f>AR33+AR31+AR29+AR23+AR21+AR19+AR17+AR15+AR13+AR11+AR9</f>
        <v>36</v>
      </c>
      <c r="AS35" s="20">
        <f>AS33+AS31+AS29+AS23+AS21+AS19+AS17+AS15+AS13+AS11+AS9</f>
        <v>36</v>
      </c>
      <c r="AT35" s="20">
        <f>AT33+AT31+AT29+AT23+AT21+AT19+AT17+AT15+AT13+AT11+AT9</f>
        <v>36</v>
      </c>
      <c r="AU35" s="20">
        <v>36</v>
      </c>
      <c r="AV35" s="10">
        <v>12</v>
      </c>
      <c r="AW35" s="292">
        <f>AW33+AW31+AW29+AW23+AW21+AW19+AW17+AW15+AW13+AW11+AW9+AW27</f>
        <v>792</v>
      </c>
      <c r="AX35" s="288"/>
      <c r="AY35" s="288"/>
      <c r="AZ35" s="288"/>
      <c r="BA35" s="288"/>
      <c r="BB35" s="288"/>
      <c r="BC35" s="288"/>
      <c r="BD35" s="288"/>
      <c r="BE35" s="34">
        <f t="shared" si="5"/>
        <v>12</v>
      </c>
      <c r="BF35" s="14">
        <f t="shared" si="5"/>
        <v>828</v>
      </c>
    </row>
    <row r="36" spans="1:58" ht="15.75">
      <c r="A36" s="175"/>
      <c r="B36" s="293"/>
      <c r="C36" s="293"/>
      <c r="D36" s="293"/>
      <c r="E36" s="294"/>
      <c r="F36" s="294"/>
      <c r="G36" s="294"/>
      <c r="H36" s="294"/>
      <c r="I36" s="294"/>
      <c r="J36" s="294"/>
      <c r="K36" s="279"/>
      <c r="L36" s="295"/>
      <c r="M36" s="279"/>
      <c r="N36" s="296"/>
      <c r="O36" s="279"/>
      <c r="P36" s="279"/>
      <c r="Q36" s="279"/>
      <c r="R36" s="279"/>
      <c r="S36" s="279"/>
      <c r="T36" s="279"/>
      <c r="U36" s="279"/>
      <c r="V36" s="20">
        <f>V35/2</f>
        <v>306</v>
      </c>
      <c r="W36" s="20"/>
      <c r="X36" s="20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97" t="s">
        <v>57</v>
      </c>
      <c r="AV36" s="297" t="s">
        <v>220</v>
      </c>
      <c r="AW36" s="36">
        <f>AW35/2</f>
        <v>396</v>
      </c>
      <c r="AX36" s="36"/>
      <c r="AY36" s="36"/>
      <c r="AZ36" s="36"/>
      <c r="BA36" s="36"/>
      <c r="BB36" s="36"/>
      <c r="BC36" s="36"/>
      <c r="BD36" s="36"/>
      <c r="BE36" s="34">
        <v>0</v>
      </c>
      <c r="BF36" s="14">
        <f>X36+AW36</f>
        <v>396</v>
      </c>
    </row>
    <row r="37" spans="1:58" ht="15.75">
      <c r="A37" s="175"/>
      <c r="B37" s="298" t="s">
        <v>221</v>
      </c>
      <c r="C37" s="298"/>
      <c r="D37" s="298"/>
      <c r="E37" s="280">
        <f aca="true" t="shared" si="39" ref="E37:U37">E34+E32+E30+E26+E24+E22+E20+E18+E16+E14+E12+E10</f>
        <v>18</v>
      </c>
      <c r="F37" s="280">
        <f t="shared" si="39"/>
        <v>18</v>
      </c>
      <c r="G37" s="280">
        <f t="shared" si="39"/>
        <v>18</v>
      </c>
      <c r="H37" s="280">
        <f t="shared" si="39"/>
        <v>18</v>
      </c>
      <c r="I37" s="280">
        <f t="shared" si="39"/>
        <v>18</v>
      </c>
      <c r="J37" s="280">
        <f t="shared" si="39"/>
        <v>18</v>
      </c>
      <c r="K37" s="280">
        <f t="shared" si="39"/>
        <v>18</v>
      </c>
      <c r="L37" s="299">
        <f t="shared" si="39"/>
        <v>18</v>
      </c>
      <c r="M37" s="280">
        <f t="shared" si="39"/>
        <v>18</v>
      </c>
      <c r="N37" s="300">
        <f t="shared" si="39"/>
        <v>18</v>
      </c>
      <c r="O37" s="280">
        <f t="shared" si="39"/>
        <v>18</v>
      </c>
      <c r="P37" s="280">
        <f t="shared" si="39"/>
        <v>18</v>
      </c>
      <c r="Q37" s="280">
        <f t="shared" si="39"/>
        <v>18</v>
      </c>
      <c r="R37" s="280">
        <f t="shared" si="39"/>
        <v>18</v>
      </c>
      <c r="S37" s="280">
        <f t="shared" si="39"/>
        <v>18</v>
      </c>
      <c r="T37" s="280">
        <f t="shared" si="39"/>
        <v>18</v>
      </c>
      <c r="U37" s="280">
        <f t="shared" si="39"/>
        <v>18</v>
      </c>
      <c r="V37" s="280"/>
      <c r="W37" s="280"/>
      <c r="X37" s="280">
        <f>X34+X32+X30+X26+X24+X22+X20+X18+X16+X14+X12+X10</f>
        <v>18</v>
      </c>
      <c r="Y37" s="3">
        <v>18</v>
      </c>
      <c r="Z37" s="3">
        <v>18</v>
      </c>
      <c r="AA37" s="3">
        <v>18</v>
      </c>
      <c r="AB37" s="3">
        <v>18</v>
      </c>
      <c r="AC37" s="3">
        <v>18</v>
      </c>
      <c r="AD37" s="3">
        <v>18</v>
      </c>
      <c r="AE37" s="3">
        <v>18</v>
      </c>
      <c r="AF37" s="3">
        <v>18</v>
      </c>
      <c r="AG37" s="3">
        <v>18</v>
      </c>
      <c r="AH37" s="3">
        <v>18</v>
      </c>
      <c r="AI37" s="3"/>
      <c r="AJ37" s="3">
        <v>18</v>
      </c>
      <c r="AK37" s="3">
        <v>18</v>
      </c>
      <c r="AL37" s="3">
        <v>18</v>
      </c>
      <c r="AM37" s="3">
        <v>18</v>
      </c>
      <c r="AN37" s="3">
        <v>18</v>
      </c>
      <c r="AO37" s="3">
        <v>18</v>
      </c>
      <c r="AP37" s="3">
        <v>18</v>
      </c>
      <c r="AQ37" s="3">
        <f>AQ34+AQ32+AQ30+AQ24+AQ22+AQ20+AQ18+AQ16+AQ14+AQ12+AQ10+AQ28</f>
        <v>18</v>
      </c>
      <c r="AR37" s="3">
        <f>AR34+AR32+AR30+AR24+AR22+AR20+AR18+AR16+AR14+AR12+AR10</f>
        <v>18</v>
      </c>
      <c r="AS37" s="3">
        <f>AS34+AS32+AS30+AS24+AS22+AS20+AS18+AS16+AS14+AS12+AS10</f>
        <v>18</v>
      </c>
      <c r="AT37" s="3">
        <f>AT34+AT32+AT30+AT24+AT22+AT20+AT18+AT16+AT14+AT12+AT10</f>
        <v>18</v>
      </c>
      <c r="AU37" s="301"/>
      <c r="AV37" s="36"/>
      <c r="AW37" s="36"/>
      <c r="AX37" s="36"/>
      <c r="AY37" s="36"/>
      <c r="AZ37" s="36"/>
      <c r="BA37" s="36"/>
      <c r="BB37" s="36"/>
      <c r="BC37" s="36"/>
      <c r="BD37" s="36"/>
      <c r="BE37" s="20"/>
      <c r="BF37" s="18"/>
    </row>
    <row r="38" spans="1:58" ht="15.75">
      <c r="A38" s="302"/>
      <c r="B38" s="303" t="s">
        <v>127</v>
      </c>
      <c r="C38" s="303"/>
      <c r="D38" s="303"/>
      <c r="E38" s="280">
        <f>E37+E35</f>
        <v>54</v>
      </c>
      <c r="F38" s="280">
        <f aca="true" t="shared" si="40" ref="F38:U38">F37+F35</f>
        <v>54</v>
      </c>
      <c r="G38" s="280">
        <f t="shared" si="40"/>
        <v>54</v>
      </c>
      <c r="H38" s="280">
        <f t="shared" si="40"/>
        <v>54</v>
      </c>
      <c r="I38" s="280">
        <f t="shared" si="40"/>
        <v>54</v>
      </c>
      <c r="J38" s="280">
        <f t="shared" si="40"/>
        <v>54</v>
      </c>
      <c r="K38" s="280">
        <f t="shared" si="40"/>
        <v>54</v>
      </c>
      <c r="L38" s="299">
        <f t="shared" si="40"/>
        <v>54</v>
      </c>
      <c r="M38" s="280">
        <f t="shared" si="40"/>
        <v>54</v>
      </c>
      <c r="N38" s="300">
        <f t="shared" si="40"/>
        <v>54</v>
      </c>
      <c r="O38" s="280">
        <f t="shared" si="40"/>
        <v>54</v>
      </c>
      <c r="P38" s="280">
        <f t="shared" si="40"/>
        <v>54</v>
      </c>
      <c r="Q38" s="280">
        <f t="shared" si="40"/>
        <v>54</v>
      </c>
      <c r="R38" s="280">
        <f t="shared" si="40"/>
        <v>54</v>
      </c>
      <c r="S38" s="280">
        <f t="shared" si="40"/>
        <v>54</v>
      </c>
      <c r="T38" s="280">
        <f t="shared" si="40"/>
        <v>54</v>
      </c>
      <c r="U38" s="280">
        <f t="shared" si="40"/>
        <v>54</v>
      </c>
      <c r="V38" s="20"/>
      <c r="W38" s="20"/>
      <c r="X38" s="20">
        <f>X37+X35</f>
        <v>54</v>
      </c>
      <c r="Y38" s="3">
        <f aca="true" t="shared" si="41" ref="Y38:AH38">Y35+Y37</f>
        <v>54</v>
      </c>
      <c r="Z38" s="3">
        <f t="shared" si="41"/>
        <v>54</v>
      </c>
      <c r="AA38" s="3">
        <f t="shared" si="41"/>
        <v>54</v>
      </c>
      <c r="AB38" s="3">
        <f t="shared" si="41"/>
        <v>54</v>
      </c>
      <c r="AC38" s="3">
        <f t="shared" si="41"/>
        <v>54</v>
      </c>
      <c r="AD38" s="3">
        <f t="shared" si="41"/>
        <v>54</v>
      </c>
      <c r="AE38" s="3">
        <f t="shared" si="41"/>
        <v>54</v>
      </c>
      <c r="AF38" s="3">
        <f t="shared" si="41"/>
        <v>54</v>
      </c>
      <c r="AG38" s="3">
        <f t="shared" si="41"/>
        <v>54</v>
      </c>
      <c r="AH38" s="3">
        <f t="shared" si="41"/>
        <v>54</v>
      </c>
      <c r="AI38" s="3"/>
      <c r="AJ38" s="3">
        <f aca="true" t="shared" si="42" ref="AJ38:AT38">AJ35+AJ37</f>
        <v>54</v>
      </c>
      <c r="AK38" s="3">
        <f t="shared" si="42"/>
        <v>54</v>
      </c>
      <c r="AL38" s="3">
        <f t="shared" si="42"/>
        <v>54</v>
      </c>
      <c r="AM38" s="3">
        <f t="shared" si="42"/>
        <v>54</v>
      </c>
      <c r="AN38" s="3">
        <f t="shared" si="42"/>
        <v>54</v>
      </c>
      <c r="AO38" s="3">
        <f t="shared" si="42"/>
        <v>54</v>
      </c>
      <c r="AP38" s="3">
        <f t="shared" si="42"/>
        <v>54</v>
      </c>
      <c r="AQ38" s="3">
        <f t="shared" si="42"/>
        <v>54</v>
      </c>
      <c r="AR38" s="3">
        <f t="shared" si="42"/>
        <v>54</v>
      </c>
      <c r="AS38" s="3">
        <f t="shared" si="42"/>
        <v>54</v>
      </c>
      <c r="AT38" s="3">
        <f t="shared" si="42"/>
        <v>54</v>
      </c>
      <c r="AU38" s="279"/>
      <c r="AV38" s="36"/>
      <c r="AW38" s="36"/>
      <c r="AX38" s="36"/>
      <c r="AY38" s="36"/>
      <c r="AZ38" s="36"/>
      <c r="BA38" s="36"/>
      <c r="BB38" s="36"/>
      <c r="BC38" s="36"/>
      <c r="BD38" s="36"/>
      <c r="BE38" s="279"/>
      <c r="BF38" s="13"/>
    </row>
  </sheetData>
  <mergeCells count="50">
    <mergeCell ref="B35:D35"/>
    <mergeCell ref="B37:D37"/>
    <mergeCell ref="B38:D38"/>
    <mergeCell ref="B31:B32"/>
    <mergeCell ref="C31:C32"/>
    <mergeCell ref="B33:B34"/>
    <mergeCell ref="C33:C34"/>
    <mergeCell ref="B27:B28"/>
    <mergeCell ref="C27:C28"/>
    <mergeCell ref="B29:B30"/>
    <mergeCell ref="C29:C30"/>
    <mergeCell ref="B23:B24"/>
    <mergeCell ref="C23:C24"/>
    <mergeCell ref="B25:B26"/>
    <mergeCell ref="C25:C26"/>
    <mergeCell ref="B19:B20"/>
    <mergeCell ref="C19:C20"/>
    <mergeCell ref="B21:B22"/>
    <mergeCell ref="C21:C22"/>
    <mergeCell ref="C13:C14"/>
    <mergeCell ref="B15:B16"/>
    <mergeCell ref="C15:C16"/>
    <mergeCell ref="B17:B18"/>
    <mergeCell ref="C17:C18"/>
    <mergeCell ref="F3:BE3"/>
    <mergeCell ref="E5:BE5"/>
    <mergeCell ref="A7:A38"/>
    <mergeCell ref="B7:B8"/>
    <mergeCell ref="C7:C8"/>
    <mergeCell ref="B9:B10"/>
    <mergeCell ref="C9:C10"/>
    <mergeCell ref="B11:B12"/>
    <mergeCell ref="C11:C12"/>
    <mergeCell ref="B13:B14"/>
    <mergeCell ref="E1:BF1"/>
    <mergeCell ref="A2:A6"/>
    <mergeCell ref="B2:B6"/>
    <mergeCell ref="C2:C6"/>
    <mergeCell ref="D2:D6"/>
    <mergeCell ref="F2:H2"/>
    <mergeCell ref="J2:L2"/>
    <mergeCell ref="N2:Q2"/>
    <mergeCell ref="S2:U2"/>
    <mergeCell ref="Y2:Z2"/>
    <mergeCell ref="AB2:AD2"/>
    <mergeCell ref="AF2:AH2"/>
    <mergeCell ref="AJ2:AL2"/>
    <mergeCell ref="AN2:AQ2"/>
    <mergeCell ref="AW2:AZ2"/>
    <mergeCell ref="BB2:BD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3"/>
  <sheetViews>
    <sheetView zoomScale="65" zoomScaleNormal="65" zoomScalePageLayoutView="0" workbookViewId="0" topLeftCell="A1">
      <pane xSplit="4" ySplit="6" topLeftCell="E1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40" sqref="B40:D47"/>
    </sheetView>
  </sheetViews>
  <sheetFormatPr defaultColWidth="9.140625" defaultRowHeight="15"/>
  <cols>
    <col min="1" max="1" width="3.57421875" style="82" customWidth="1"/>
    <col min="2" max="2" width="11.57421875" style="82" customWidth="1"/>
    <col min="3" max="3" width="38.140625" style="82" customWidth="1"/>
    <col min="4" max="4" width="12.57421875" style="82" customWidth="1"/>
    <col min="5" max="5" width="4.7109375" style="82" customWidth="1"/>
    <col min="6" max="6" width="4.57421875" style="82" customWidth="1"/>
    <col min="7" max="12" width="4.7109375" style="82" customWidth="1"/>
    <col min="13" max="13" width="4.57421875" style="82" customWidth="1"/>
    <col min="14" max="21" width="4.7109375" style="82" customWidth="1"/>
    <col min="22" max="22" width="4.7109375" style="89" customWidth="1"/>
    <col min="23" max="48" width="4.7109375" style="82" customWidth="1"/>
    <col min="49" max="49" width="4.7109375" style="89" customWidth="1"/>
    <col min="50" max="56" width="4.7109375" style="82" customWidth="1"/>
    <col min="57" max="57" width="6.421875" style="89" customWidth="1"/>
    <col min="58" max="16384" width="9.140625" style="82" customWidth="1"/>
  </cols>
  <sheetData>
    <row r="1" spans="5:58" ht="18.75">
      <c r="E1" s="173" t="s">
        <v>158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</row>
    <row r="2" spans="1:58" ht="84.75" customHeight="1">
      <c r="A2" s="158" t="s">
        <v>0</v>
      </c>
      <c r="B2" s="158" t="s">
        <v>1</v>
      </c>
      <c r="C2" s="159" t="s">
        <v>2</v>
      </c>
      <c r="D2" s="168" t="s">
        <v>3</v>
      </c>
      <c r="E2" s="112" t="s">
        <v>136</v>
      </c>
      <c r="F2" s="112" t="s">
        <v>137</v>
      </c>
      <c r="G2" s="112" t="s">
        <v>138</v>
      </c>
      <c r="H2" s="112" t="s">
        <v>139</v>
      </c>
      <c r="I2" s="112" t="s">
        <v>140</v>
      </c>
      <c r="J2" s="152" t="s">
        <v>4</v>
      </c>
      <c r="K2" s="152"/>
      <c r="L2" s="152"/>
      <c r="M2" s="113" t="s">
        <v>141</v>
      </c>
      <c r="N2" s="152" t="s">
        <v>5</v>
      </c>
      <c r="O2" s="152"/>
      <c r="P2" s="152"/>
      <c r="Q2" s="113" t="s">
        <v>142</v>
      </c>
      <c r="R2" s="152" t="s">
        <v>6</v>
      </c>
      <c r="S2" s="152"/>
      <c r="T2" s="152"/>
      <c r="U2" s="114" t="s">
        <v>143</v>
      </c>
      <c r="V2" s="113" t="s">
        <v>144</v>
      </c>
      <c r="W2" s="113" t="s">
        <v>145</v>
      </c>
      <c r="X2" s="113" t="s">
        <v>146</v>
      </c>
      <c r="Y2" s="113" t="s">
        <v>147</v>
      </c>
      <c r="Z2" s="113" t="s">
        <v>148</v>
      </c>
      <c r="AA2" s="152" t="s">
        <v>7</v>
      </c>
      <c r="AB2" s="152"/>
      <c r="AC2" s="152"/>
      <c r="AD2" s="113" t="s">
        <v>149</v>
      </c>
      <c r="AE2" s="152" t="s">
        <v>8</v>
      </c>
      <c r="AF2" s="152"/>
      <c r="AG2" s="152"/>
      <c r="AH2" s="152"/>
      <c r="AI2" s="113" t="s">
        <v>150</v>
      </c>
      <c r="AJ2" s="152" t="s">
        <v>9</v>
      </c>
      <c r="AK2" s="152"/>
      <c r="AL2" s="152"/>
      <c r="AM2" s="113" t="s">
        <v>151</v>
      </c>
      <c r="AN2" s="152" t="s">
        <v>10</v>
      </c>
      <c r="AO2" s="152"/>
      <c r="AP2" s="152"/>
      <c r="AQ2" s="152"/>
      <c r="AR2" s="113" t="s">
        <v>152</v>
      </c>
      <c r="AS2" s="152" t="s">
        <v>11</v>
      </c>
      <c r="AT2" s="152"/>
      <c r="AU2" s="152"/>
      <c r="AV2" s="113" t="s">
        <v>153</v>
      </c>
      <c r="AW2" s="152" t="s">
        <v>124</v>
      </c>
      <c r="AX2" s="152"/>
      <c r="AY2" s="152"/>
      <c r="AZ2" s="113" t="s">
        <v>154</v>
      </c>
      <c r="BA2" s="152" t="s">
        <v>12</v>
      </c>
      <c r="BB2" s="152"/>
      <c r="BC2" s="152"/>
      <c r="BD2" s="152"/>
      <c r="BE2" s="109"/>
      <c r="BF2" s="59" t="s">
        <v>13</v>
      </c>
    </row>
    <row r="3" spans="1:57" ht="15">
      <c r="A3" s="158"/>
      <c r="B3" s="158"/>
      <c r="C3" s="160"/>
      <c r="D3" s="169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61"/>
    </row>
    <row r="4" spans="1:57" ht="15">
      <c r="A4" s="158"/>
      <c r="B4" s="158"/>
      <c r="C4" s="160"/>
      <c r="D4" s="169"/>
      <c r="E4" s="23">
        <v>36</v>
      </c>
      <c r="F4" s="23">
        <v>37</v>
      </c>
      <c r="G4" s="23">
        <v>38</v>
      </c>
      <c r="H4" s="23">
        <v>39</v>
      </c>
      <c r="I4" s="86">
        <v>40</v>
      </c>
      <c r="J4" s="24">
        <v>41</v>
      </c>
      <c r="K4" s="24">
        <v>42</v>
      </c>
      <c r="L4" s="24">
        <v>43</v>
      </c>
      <c r="M4" s="24">
        <v>44</v>
      </c>
      <c r="N4" s="24">
        <v>45</v>
      </c>
      <c r="O4" s="24">
        <v>46</v>
      </c>
      <c r="P4" s="24">
        <v>47</v>
      </c>
      <c r="Q4" s="24">
        <v>48</v>
      </c>
      <c r="R4" s="24">
        <v>49</v>
      </c>
      <c r="S4" s="24">
        <v>50</v>
      </c>
      <c r="T4" s="24">
        <v>51</v>
      </c>
      <c r="U4" s="87">
        <v>52</v>
      </c>
      <c r="V4" s="87">
        <v>53</v>
      </c>
      <c r="W4" s="24">
        <v>1</v>
      </c>
      <c r="X4" s="24">
        <v>2</v>
      </c>
      <c r="Y4" s="24">
        <v>3</v>
      </c>
      <c r="Z4" s="24">
        <v>4</v>
      </c>
      <c r="AA4" s="24">
        <v>5</v>
      </c>
      <c r="AB4" s="24">
        <v>6</v>
      </c>
      <c r="AC4" s="24">
        <v>7</v>
      </c>
      <c r="AD4" s="24">
        <v>8</v>
      </c>
      <c r="AE4" s="24">
        <v>9</v>
      </c>
      <c r="AF4" s="24">
        <v>10</v>
      </c>
      <c r="AG4" s="24">
        <v>11</v>
      </c>
      <c r="AH4" s="24">
        <v>12</v>
      </c>
      <c r="AI4" s="24">
        <v>13</v>
      </c>
      <c r="AJ4" s="24">
        <v>14</v>
      </c>
      <c r="AK4" s="24">
        <v>15</v>
      </c>
      <c r="AL4" s="24">
        <v>16</v>
      </c>
      <c r="AM4" s="24">
        <v>17</v>
      </c>
      <c r="AN4" s="24">
        <v>18</v>
      </c>
      <c r="AO4" s="24">
        <v>19</v>
      </c>
      <c r="AP4" s="24">
        <v>20</v>
      </c>
      <c r="AQ4" s="24">
        <v>21</v>
      </c>
      <c r="AR4" s="24">
        <v>22</v>
      </c>
      <c r="AS4" s="24">
        <v>23</v>
      </c>
      <c r="AT4" s="24">
        <v>24</v>
      </c>
      <c r="AU4" s="24">
        <v>25</v>
      </c>
      <c r="AV4" s="24">
        <v>26</v>
      </c>
      <c r="AW4" s="87">
        <v>27</v>
      </c>
      <c r="AX4" s="24">
        <v>28</v>
      </c>
      <c r="AY4" s="24">
        <v>29</v>
      </c>
      <c r="AZ4" s="24">
        <v>30</v>
      </c>
      <c r="BA4" s="24">
        <v>31</v>
      </c>
      <c r="BB4" s="24">
        <v>32</v>
      </c>
      <c r="BC4" s="24">
        <v>33</v>
      </c>
      <c r="BD4" s="24">
        <v>34</v>
      </c>
      <c r="BE4" s="61"/>
    </row>
    <row r="5" spans="1:57" ht="15.75">
      <c r="A5" s="158"/>
      <c r="B5" s="158"/>
      <c r="C5" s="160"/>
      <c r="D5" s="169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61"/>
    </row>
    <row r="6" spans="1:57" ht="15">
      <c r="A6" s="158"/>
      <c r="B6" s="158"/>
      <c r="C6" s="161"/>
      <c r="D6" s="170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>
        <v>16</v>
      </c>
      <c r="U6" s="23">
        <v>17</v>
      </c>
      <c r="V6" s="88">
        <v>18</v>
      </c>
      <c r="W6" s="23">
        <v>19</v>
      </c>
      <c r="X6" s="23">
        <v>20</v>
      </c>
      <c r="Y6" s="23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38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87">
        <v>45</v>
      </c>
      <c r="AX6" s="24">
        <v>46</v>
      </c>
      <c r="AY6" s="24">
        <v>47</v>
      </c>
      <c r="AZ6" s="24">
        <v>48</v>
      </c>
      <c r="BA6" s="24">
        <v>49</v>
      </c>
      <c r="BB6" s="24">
        <v>50</v>
      </c>
      <c r="BC6" s="24">
        <v>51</v>
      </c>
      <c r="BD6" s="24">
        <v>52</v>
      </c>
      <c r="BE6" s="62"/>
    </row>
    <row r="7" spans="1:57" ht="15.75">
      <c r="A7" s="174" t="s">
        <v>156</v>
      </c>
      <c r="B7" s="162" t="s">
        <v>28</v>
      </c>
      <c r="C7" s="151" t="s">
        <v>27</v>
      </c>
      <c r="D7" s="147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8"/>
      <c r="W7" s="29"/>
      <c r="X7" s="23"/>
      <c r="Y7" s="23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38"/>
      <c r="AR7" s="24"/>
      <c r="AS7" s="24"/>
      <c r="AT7" s="24"/>
      <c r="AU7" s="24"/>
      <c r="AV7" s="24"/>
      <c r="AW7" s="24"/>
      <c r="AX7" s="48"/>
      <c r="AY7" s="28"/>
      <c r="AZ7" s="28"/>
      <c r="BA7" s="28"/>
      <c r="BB7" s="28"/>
      <c r="BC7" s="28"/>
      <c r="BD7" s="28"/>
      <c r="BE7" s="79"/>
    </row>
    <row r="8" spans="1:57" ht="15.75">
      <c r="A8" s="175"/>
      <c r="B8" s="163"/>
      <c r="C8" s="144"/>
      <c r="D8" s="147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8"/>
      <c r="W8" s="28"/>
      <c r="X8" s="23"/>
      <c r="Y8" s="23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38"/>
      <c r="AR8" s="24"/>
      <c r="AS8" s="24"/>
      <c r="AT8" s="24"/>
      <c r="AU8" s="24"/>
      <c r="AV8" s="24"/>
      <c r="AW8" s="24"/>
      <c r="AX8" s="48"/>
      <c r="AY8" s="28"/>
      <c r="AZ8" s="28"/>
      <c r="BA8" s="28"/>
      <c r="BB8" s="28"/>
      <c r="BC8" s="28"/>
      <c r="BD8" s="28"/>
      <c r="BE8" s="79"/>
    </row>
    <row r="9" spans="1:57" ht="15.75" customHeight="1">
      <c r="A9" s="175"/>
      <c r="B9" s="147" t="s">
        <v>29</v>
      </c>
      <c r="C9" s="147" t="s">
        <v>43</v>
      </c>
      <c r="D9" s="156" t="s">
        <v>111</v>
      </c>
      <c r="E9" s="14">
        <v>4</v>
      </c>
      <c r="F9" s="14">
        <v>2</v>
      </c>
      <c r="G9" s="14">
        <v>6</v>
      </c>
      <c r="H9" s="14">
        <v>4</v>
      </c>
      <c r="I9" s="14">
        <v>4</v>
      </c>
      <c r="J9" s="14">
        <v>2</v>
      </c>
      <c r="K9" s="14">
        <v>4</v>
      </c>
      <c r="L9" s="14">
        <v>2</v>
      </c>
      <c r="M9" s="14">
        <v>4</v>
      </c>
      <c r="N9" s="14">
        <v>2</v>
      </c>
      <c r="O9" s="90"/>
      <c r="P9" s="14"/>
      <c r="Q9" s="14">
        <v>2</v>
      </c>
      <c r="R9" s="14">
        <v>4</v>
      </c>
      <c r="S9" s="14">
        <v>4</v>
      </c>
      <c r="T9" s="3">
        <v>4</v>
      </c>
      <c r="U9" s="23"/>
      <c r="V9" s="29">
        <f aca="true" t="shared" si="0" ref="V9:V14">SUM(E9:U9)</f>
        <v>48</v>
      </c>
      <c r="W9" s="31"/>
      <c r="X9" s="23"/>
      <c r="Y9" s="23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38"/>
      <c r="AR9" s="24"/>
      <c r="AS9" s="24"/>
      <c r="AT9" s="24"/>
      <c r="AU9" s="24"/>
      <c r="AV9" s="24"/>
      <c r="AW9" s="24"/>
      <c r="AX9" s="48"/>
      <c r="AY9" s="28"/>
      <c r="AZ9" s="28"/>
      <c r="BA9" s="28"/>
      <c r="BB9" s="28"/>
      <c r="BC9" s="28"/>
      <c r="BD9" s="28"/>
      <c r="BE9" s="79"/>
    </row>
    <row r="10" spans="1:57" ht="15.75">
      <c r="A10" s="175"/>
      <c r="B10" s="147"/>
      <c r="C10" s="147"/>
      <c r="D10" s="157"/>
      <c r="E10" s="68">
        <v>1</v>
      </c>
      <c r="F10" s="68"/>
      <c r="G10" s="68">
        <v>1</v>
      </c>
      <c r="H10" s="68">
        <v>1</v>
      </c>
      <c r="I10" s="68">
        <v>1</v>
      </c>
      <c r="J10" s="68"/>
      <c r="K10" s="68">
        <v>1</v>
      </c>
      <c r="L10" s="68">
        <v>1</v>
      </c>
      <c r="M10" s="68">
        <v>1</v>
      </c>
      <c r="N10" s="68"/>
      <c r="O10" s="90"/>
      <c r="P10" s="68"/>
      <c r="Q10" s="68"/>
      <c r="R10" s="68">
        <v>1</v>
      </c>
      <c r="S10" s="68"/>
      <c r="T10" s="23"/>
      <c r="U10" s="23"/>
      <c r="V10" s="29">
        <f t="shared" si="0"/>
        <v>8</v>
      </c>
      <c r="W10" s="31"/>
      <c r="X10" s="23"/>
      <c r="Y10" s="23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38"/>
      <c r="AR10" s="24"/>
      <c r="AS10" s="24"/>
      <c r="AT10" s="24"/>
      <c r="AU10" s="24"/>
      <c r="AV10" s="24"/>
      <c r="AW10" s="24"/>
      <c r="AX10" s="48"/>
      <c r="AY10" s="28"/>
      <c r="AZ10" s="28"/>
      <c r="BA10" s="28"/>
      <c r="BB10" s="28"/>
      <c r="BC10" s="28"/>
      <c r="BD10" s="28"/>
      <c r="BE10" s="79"/>
    </row>
    <row r="11" spans="1:57" ht="15.75">
      <c r="A11" s="175"/>
      <c r="B11" s="145" t="s">
        <v>30</v>
      </c>
      <c r="C11" s="147" t="s">
        <v>16</v>
      </c>
      <c r="D11" s="156" t="s">
        <v>105</v>
      </c>
      <c r="E11" s="14">
        <v>2</v>
      </c>
      <c r="F11" s="14">
        <v>2</v>
      </c>
      <c r="G11" s="14">
        <v>2</v>
      </c>
      <c r="H11" s="14">
        <v>2</v>
      </c>
      <c r="I11" s="14">
        <v>2</v>
      </c>
      <c r="J11" s="14">
        <v>2</v>
      </c>
      <c r="K11" s="14">
        <v>2</v>
      </c>
      <c r="L11" s="14">
        <v>2</v>
      </c>
      <c r="M11" s="14">
        <v>2</v>
      </c>
      <c r="N11" s="14">
        <v>2</v>
      </c>
      <c r="O11" s="90"/>
      <c r="P11" s="14"/>
      <c r="Q11" s="14">
        <v>2</v>
      </c>
      <c r="R11" s="14">
        <v>2</v>
      </c>
      <c r="S11" s="14">
        <v>2</v>
      </c>
      <c r="T11" s="3">
        <v>2</v>
      </c>
      <c r="U11" s="23"/>
      <c r="V11" s="29">
        <f t="shared" si="0"/>
        <v>28</v>
      </c>
      <c r="W11" s="31"/>
      <c r="X11" s="24">
        <v>2</v>
      </c>
      <c r="Y11" s="23">
        <v>2</v>
      </c>
      <c r="Z11" s="24">
        <v>2</v>
      </c>
      <c r="AA11" s="24">
        <v>2</v>
      </c>
      <c r="AB11" s="24">
        <v>2</v>
      </c>
      <c r="AC11" s="24">
        <v>2</v>
      </c>
      <c r="AD11" s="24">
        <v>2</v>
      </c>
      <c r="AE11" s="24">
        <v>2</v>
      </c>
      <c r="AF11" s="24">
        <v>2</v>
      </c>
      <c r="AG11" s="24">
        <v>2</v>
      </c>
      <c r="AH11" s="24">
        <v>2</v>
      </c>
      <c r="AI11" s="24" t="s">
        <v>166</v>
      </c>
      <c r="AJ11" s="24">
        <v>2</v>
      </c>
      <c r="AK11" s="24">
        <v>2</v>
      </c>
      <c r="AL11" s="24">
        <v>2</v>
      </c>
      <c r="AM11" s="24">
        <v>2</v>
      </c>
      <c r="AN11" s="24">
        <v>2</v>
      </c>
      <c r="AO11" s="24">
        <v>2</v>
      </c>
      <c r="AP11" s="24">
        <v>2</v>
      </c>
      <c r="AQ11" s="38">
        <v>2</v>
      </c>
      <c r="AR11" s="24"/>
      <c r="AS11" s="24"/>
      <c r="AT11" s="24"/>
      <c r="AU11" s="24"/>
      <c r="AV11" s="24"/>
      <c r="AW11" s="24"/>
      <c r="AX11" s="55">
        <f>SUM(X11:AR11)</f>
        <v>38</v>
      </c>
      <c r="AY11" s="28"/>
      <c r="AZ11" s="28"/>
      <c r="BA11" s="28"/>
      <c r="BB11" s="28"/>
      <c r="BC11" s="28"/>
      <c r="BD11" s="28"/>
      <c r="BE11" s="79"/>
    </row>
    <row r="12" spans="1:57" ht="15.75">
      <c r="A12" s="175"/>
      <c r="B12" s="145"/>
      <c r="C12" s="147"/>
      <c r="D12" s="157"/>
      <c r="E12" s="23">
        <f>E11/2</f>
        <v>1</v>
      </c>
      <c r="F12" s="23">
        <v>1</v>
      </c>
      <c r="G12" s="23">
        <f aca="true" t="shared" si="1" ref="G12:S12">G11/2</f>
        <v>1</v>
      </c>
      <c r="H12" s="23">
        <f t="shared" si="1"/>
        <v>1</v>
      </c>
      <c r="I12" s="23">
        <f t="shared" si="1"/>
        <v>1</v>
      </c>
      <c r="J12" s="23">
        <f t="shared" si="1"/>
        <v>1</v>
      </c>
      <c r="K12" s="23">
        <f t="shared" si="1"/>
        <v>1</v>
      </c>
      <c r="L12" s="23">
        <f t="shared" si="1"/>
        <v>1</v>
      </c>
      <c r="M12" s="23">
        <f t="shared" si="1"/>
        <v>1</v>
      </c>
      <c r="N12" s="23">
        <f t="shared" si="1"/>
        <v>1</v>
      </c>
      <c r="O12" s="90"/>
      <c r="P12" s="23"/>
      <c r="Q12" s="23"/>
      <c r="R12" s="23">
        <f t="shared" si="1"/>
        <v>1</v>
      </c>
      <c r="S12" s="23">
        <f t="shared" si="1"/>
        <v>1</v>
      </c>
      <c r="T12" s="23"/>
      <c r="U12" s="23"/>
      <c r="V12" s="29">
        <f t="shared" si="0"/>
        <v>12</v>
      </c>
      <c r="W12" s="31"/>
      <c r="X12" s="24"/>
      <c r="Y12" s="23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38"/>
      <c r="AR12" s="24"/>
      <c r="AS12" s="24"/>
      <c r="AT12" s="24"/>
      <c r="AU12" s="24"/>
      <c r="AV12" s="24"/>
      <c r="AW12" s="24"/>
      <c r="AX12" s="55">
        <f>SUM(Y12:AR12)</f>
        <v>0</v>
      </c>
      <c r="AY12" s="28"/>
      <c r="AZ12" s="28"/>
      <c r="BA12" s="28"/>
      <c r="BB12" s="28"/>
      <c r="BC12" s="28"/>
      <c r="BD12" s="28"/>
      <c r="BE12" s="79"/>
    </row>
    <row r="13" spans="1:57" ht="15.75">
      <c r="A13" s="175"/>
      <c r="B13" s="156" t="s">
        <v>31</v>
      </c>
      <c r="C13" s="156" t="s">
        <v>17</v>
      </c>
      <c r="D13" s="156" t="s">
        <v>105</v>
      </c>
      <c r="E13" s="14">
        <v>2</v>
      </c>
      <c r="F13" s="14">
        <v>2</v>
      </c>
      <c r="G13" s="14">
        <v>2</v>
      </c>
      <c r="H13" s="14">
        <v>2</v>
      </c>
      <c r="I13" s="14">
        <v>2</v>
      </c>
      <c r="J13" s="14">
        <v>2</v>
      </c>
      <c r="K13" s="14">
        <v>2</v>
      </c>
      <c r="L13" s="14">
        <v>2</v>
      </c>
      <c r="M13" s="14">
        <v>2</v>
      </c>
      <c r="N13" s="14">
        <v>2</v>
      </c>
      <c r="O13" s="90"/>
      <c r="P13" s="14"/>
      <c r="Q13" s="14">
        <v>2</v>
      </c>
      <c r="R13" s="14">
        <v>2</v>
      </c>
      <c r="S13" s="14">
        <v>2</v>
      </c>
      <c r="T13" s="3">
        <v>2</v>
      </c>
      <c r="U13" s="23"/>
      <c r="V13" s="29">
        <f t="shared" si="0"/>
        <v>28</v>
      </c>
      <c r="W13" s="31"/>
      <c r="X13" s="24">
        <v>2</v>
      </c>
      <c r="Y13" s="23">
        <v>2</v>
      </c>
      <c r="Z13" s="24">
        <v>2</v>
      </c>
      <c r="AA13" s="24">
        <v>2</v>
      </c>
      <c r="AB13" s="24">
        <v>2</v>
      </c>
      <c r="AC13" s="24">
        <v>2</v>
      </c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 t="s">
        <v>166</v>
      </c>
      <c r="AJ13" s="24">
        <v>2</v>
      </c>
      <c r="AK13" s="24">
        <v>2</v>
      </c>
      <c r="AL13" s="24">
        <v>2</v>
      </c>
      <c r="AM13" s="24">
        <v>2</v>
      </c>
      <c r="AN13" s="24">
        <v>2</v>
      </c>
      <c r="AO13" s="24">
        <v>2</v>
      </c>
      <c r="AP13" s="24">
        <v>2</v>
      </c>
      <c r="AQ13" s="38">
        <v>2</v>
      </c>
      <c r="AR13" s="24"/>
      <c r="AS13" s="24"/>
      <c r="AT13" s="24"/>
      <c r="AU13" s="24"/>
      <c r="AV13" s="24"/>
      <c r="AW13" s="24"/>
      <c r="AX13" s="55">
        <f>SUM(X13:AR13)</f>
        <v>38</v>
      </c>
      <c r="AY13" s="28"/>
      <c r="AZ13" s="28"/>
      <c r="BA13" s="28"/>
      <c r="BB13" s="28"/>
      <c r="BC13" s="28"/>
      <c r="BD13" s="28"/>
      <c r="BE13" s="79"/>
    </row>
    <row r="14" spans="1:57" ht="15.75">
      <c r="A14" s="175"/>
      <c r="B14" s="157"/>
      <c r="C14" s="157"/>
      <c r="D14" s="157"/>
      <c r="E14" s="68">
        <f>E13</f>
        <v>2</v>
      </c>
      <c r="F14" s="68">
        <f aca="true" t="shared" si="2" ref="F14:T14">F13</f>
        <v>2</v>
      </c>
      <c r="G14" s="68">
        <f t="shared" si="2"/>
        <v>2</v>
      </c>
      <c r="H14" s="68">
        <f t="shared" si="2"/>
        <v>2</v>
      </c>
      <c r="I14" s="68">
        <f t="shared" si="2"/>
        <v>2</v>
      </c>
      <c r="J14" s="68">
        <f t="shared" si="2"/>
        <v>2</v>
      </c>
      <c r="K14" s="68">
        <f t="shared" si="2"/>
        <v>2</v>
      </c>
      <c r="L14" s="68">
        <f t="shared" si="2"/>
        <v>2</v>
      </c>
      <c r="M14" s="68">
        <f t="shared" si="2"/>
        <v>2</v>
      </c>
      <c r="N14" s="68">
        <f t="shared" si="2"/>
        <v>2</v>
      </c>
      <c r="O14" s="90"/>
      <c r="P14" s="68"/>
      <c r="Q14" s="68">
        <f>Q13</f>
        <v>2</v>
      </c>
      <c r="R14" s="68">
        <f t="shared" si="2"/>
        <v>2</v>
      </c>
      <c r="S14" s="68">
        <f t="shared" si="2"/>
        <v>2</v>
      </c>
      <c r="T14" s="68">
        <f t="shared" si="2"/>
        <v>2</v>
      </c>
      <c r="U14" s="23"/>
      <c r="V14" s="29">
        <f t="shared" si="0"/>
        <v>28</v>
      </c>
      <c r="W14" s="31"/>
      <c r="X14" s="66">
        <v>2</v>
      </c>
      <c r="Y14" s="68">
        <v>2</v>
      </c>
      <c r="Z14" s="66">
        <v>2</v>
      </c>
      <c r="AA14" s="66">
        <v>2</v>
      </c>
      <c r="AB14" s="66">
        <v>2</v>
      </c>
      <c r="AC14" s="66">
        <v>2</v>
      </c>
      <c r="AD14" s="66">
        <v>2</v>
      </c>
      <c r="AE14" s="66">
        <v>2</v>
      </c>
      <c r="AF14" s="66">
        <v>2</v>
      </c>
      <c r="AG14" s="66">
        <v>2</v>
      </c>
      <c r="AH14" s="66">
        <v>2</v>
      </c>
      <c r="AI14" s="66"/>
      <c r="AJ14" s="66">
        <v>2</v>
      </c>
      <c r="AK14" s="66">
        <v>2</v>
      </c>
      <c r="AL14" s="66">
        <v>2</v>
      </c>
      <c r="AM14" s="66">
        <v>2</v>
      </c>
      <c r="AN14" s="66">
        <v>2</v>
      </c>
      <c r="AO14" s="66">
        <v>2</v>
      </c>
      <c r="AP14" s="66">
        <v>2</v>
      </c>
      <c r="AQ14" s="69">
        <v>2</v>
      </c>
      <c r="AR14" s="66"/>
      <c r="AS14" s="24"/>
      <c r="AT14" s="24"/>
      <c r="AU14" s="24"/>
      <c r="AV14" s="24"/>
      <c r="AW14" s="24"/>
      <c r="AX14" s="55">
        <f>SUM(X14:AR14)</f>
        <v>38</v>
      </c>
      <c r="AY14" s="28"/>
      <c r="AZ14" s="28"/>
      <c r="BA14" s="28"/>
      <c r="BB14" s="28"/>
      <c r="BC14" s="28"/>
      <c r="BD14" s="28"/>
      <c r="BE14" s="79"/>
    </row>
    <row r="15" spans="1:57" ht="20.25" customHeight="1">
      <c r="A15" s="175"/>
      <c r="B15" s="148" t="s">
        <v>32</v>
      </c>
      <c r="C15" s="151" t="s">
        <v>34</v>
      </c>
      <c r="D15" s="6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90"/>
      <c r="P15" s="14"/>
      <c r="Q15" s="14"/>
      <c r="R15" s="14"/>
      <c r="S15" s="14"/>
      <c r="T15" s="3"/>
      <c r="U15" s="17"/>
      <c r="V15" s="29"/>
      <c r="W15" s="31"/>
      <c r="X15" s="3"/>
      <c r="Y15" s="3"/>
      <c r="Z15" s="3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9"/>
      <c r="AS15" s="14"/>
      <c r="AT15" s="21"/>
      <c r="AU15" s="21"/>
      <c r="AV15" s="18"/>
      <c r="AW15" s="18"/>
      <c r="AX15" s="51"/>
      <c r="AY15" s="28"/>
      <c r="AZ15" s="28"/>
      <c r="BA15" s="28"/>
      <c r="BB15" s="28"/>
      <c r="BC15" s="28"/>
      <c r="BD15" s="28"/>
      <c r="BE15" s="51"/>
    </row>
    <row r="16" spans="1:57" ht="19.5" customHeight="1">
      <c r="A16" s="175"/>
      <c r="B16" s="148"/>
      <c r="C16" s="144"/>
      <c r="D16" s="6"/>
      <c r="E16" s="14"/>
      <c r="F16" s="14"/>
      <c r="G16" s="15"/>
      <c r="H16" s="14"/>
      <c r="I16" s="14"/>
      <c r="J16" s="16"/>
      <c r="K16" s="16"/>
      <c r="L16" s="16"/>
      <c r="M16" s="14"/>
      <c r="N16" s="14"/>
      <c r="O16" s="90"/>
      <c r="P16" s="17"/>
      <c r="Q16" s="14"/>
      <c r="R16" s="19"/>
      <c r="S16" s="14"/>
      <c r="T16" s="3"/>
      <c r="U16" s="17"/>
      <c r="V16" s="29"/>
      <c r="W16" s="31"/>
      <c r="X16" s="4"/>
      <c r="Y16" s="4"/>
      <c r="Z16" s="4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3"/>
      <c r="AU16" s="13"/>
      <c r="AV16" s="18"/>
      <c r="AW16" s="18"/>
      <c r="AX16" s="51"/>
      <c r="AY16" s="28"/>
      <c r="AZ16" s="28"/>
      <c r="BA16" s="28"/>
      <c r="BB16" s="28"/>
      <c r="BC16" s="28"/>
      <c r="BD16" s="28"/>
      <c r="BE16" s="51"/>
    </row>
    <row r="17" spans="1:57" ht="17.25" customHeight="1">
      <c r="A17" s="175"/>
      <c r="B17" s="147" t="s">
        <v>33</v>
      </c>
      <c r="C17" s="156" t="s">
        <v>44</v>
      </c>
      <c r="D17" s="156" t="s">
        <v>111</v>
      </c>
      <c r="E17" s="14">
        <v>4</v>
      </c>
      <c r="F17" s="14">
        <v>4</v>
      </c>
      <c r="G17" s="14">
        <v>4</v>
      </c>
      <c r="H17" s="14">
        <v>4</v>
      </c>
      <c r="I17" s="14">
        <v>4</v>
      </c>
      <c r="J17" s="14">
        <v>4</v>
      </c>
      <c r="K17" s="14">
        <v>2</v>
      </c>
      <c r="L17" s="14">
        <v>4</v>
      </c>
      <c r="M17" s="14">
        <v>2</v>
      </c>
      <c r="N17" s="14">
        <v>4</v>
      </c>
      <c r="O17" s="90"/>
      <c r="P17" s="14"/>
      <c r="Q17" s="14">
        <v>2</v>
      </c>
      <c r="R17" s="14">
        <v>4</v>
      </c>
      <c r="S17" s="14">
        <v>2</v>
      </c>
      <c r="T17" s="3">
        <v>4</v>
      </c>
      <c r="U17" s="35" t="s">
        <v>24</v>
      </c>
      <c r="V17" s="29">
        <f aca="true" t="shared" si="3" ref="V17:V38">SUM(E17:U17)</f>
        <v>48</v>
      </c>
      <c r="W17" s="31"/>
      <c r="X17" s="3"/>
      <c r="Y17" s="3"/>
      <c r="Z17" s="3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9"/>
      <c r="AV17" s="19"/>
      <c r="AW17" s="18"/>
      <c r="AX17" s="51"/>
      <c r="AY17" s="28"/>
      <c r="AZ17" s="28"/>
      <c r="BA17" s="28"/>
      <c r="BB17" s="28"/>
      <c r="BC17" s="28"/>
      <c r="BD17" s="28"/>
      <c r="BE17" s="51"/>
    </row>
    <row r="18" spans="1:57" ht="16.5" customHeight="1">
      <c r="A18" s="175"/>
      <c r="B18" s="147"/>
      <c r="C18" s="157"/>
      <c r="D18" s="157"/>
      <c r="E18" s="17">
        <f aca="true" t="shared" si="4" ref="E18:T18">E17/2</f>
        <v>2</v>
      </c>
      <c r="F18" s="17">
        <f t="shared" si="4"/>
        <v>2</v>
      </c>
      <c r="G18" s="17">
        <f t="shared" si="4"/>
        <v>2</v>
      </c>
      <c r="H18" s="17">
        <f t="shared" si="4"/>
        <v>2</v>
      </c>
      <c r="I18" s="17">
        <f t="shared" si="4"/>
        <v>2</v>
      </c>
      <c r="J18" s="17">
        <f t="shared" si="4"/>
        <v>2</v>
      </c>
      <c r="K18" s="17">
        <f t="shared" si="4"/>
        <v>1</v>
      </c>
      <c r="L18" s="17">
        <f t="shared" si="4"/>
        <v>2</v>
      </c>
      <c r="M18" s="17">
        <f t="shared" si="4"/>
        <v>1</v>
      </c>
      <c r="N18" s="17">
        <f t="shared" si="4"/>
        <v>2</v>
      </c>
      <c r="O18" s="90"/>
      <c r="P18" s="17"/>
      <c r="Q18" s="17">
        <f>Q17/2</f>
        <v>1</v>
      </c>
      <c r="R18" s="17">
        <f t="shared" si="4"/>
        <v>2</v>
      </c>
      <c r="S18" s="17">
        <f t="shared" si="4"/>
        <v>1</v>
      </c>
      <c r="T18" s="17">
        <f t="shared" si="4"/>
        <v>2</v>
      </c>
      <c r="U18" s="17"/>
      <c r="V18" s="29">
        <f t="shared" si="3"/>
        <v>24</v>
      </c>
      <c r="W18" s="30"/>
      <c r="X18" s="4"/>
      <c r="Y18" s="4"/>
      <c r="Z18" s="4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3"/>
      <c r="AV18" s="18"/>
      <c r="AW18" s="18"/>
      <c r="AX18" s="51"/>
      <c r="AY18" s="28"/>
      <c r="AZ18" s="28"/>
      <c r="BA18" s="28"/>
      <c r="BB18" s="28"/>
      <c r="BC18" s="28"/>
      <c r="BD18" s="28"/>
      <c r="BE18" s="48"/>
    </row>
    <row r="19" spans="1:57" ht="20.25" customHeight="1">
      <c r="A19" s="175"/>
      <c r="B19" s="156" t="s">
        <v>46</v>
      </c>
      <c r="C19" s="147" t="s">
        <v>40</v>
      </c>
      <c r="D19" s="156" t="s">
        <v>129</v>
      </c>
      <c r="E19" s="60">
        <v>4</v>
      </c>
      <c r="F19" s="14">
        <v>2</v>
      </c>
      <c r="G19" s="14">
        <v>2</v>
      </c>
      <c r="H19" s="14">
        <v>2</v>
      </c>
      <c r="I19" s="14">
        <v>2</v>
      </c>
      <c r="J19" s="14">
        <v>2</v>
      </c>
      <c r="K19" s="14">
        <v>2</v>
      </c>
      <c r="L19" s="14">
        <v>2</v>
      </c>
      <c r="M19" s="14">
        <v>2</v>
      </c>
      <c r="N19" s="14">
        <v>2</v>
      </c>
      <c r="O19" s="90"/>
      <c r="P19" s="14"/>
      <c r="Q19" s="14">
        <v>2</v>
      </c>
      <c r="R19" s="19">
        <v>2</v>
      </c>
      <c r="S19" s="14">
        <v>2</v>
      </c>
      <c r="T19" s="3">
        <v>2</v>
      </c>
      <c r="U19" s="60"/>
      <c r="V19" s="29">
        <f t="shared" si="3"/>
        <v>30</v>
      </c>
      <c r="W19" s="31"/>
      <c r="X19" s="24">
        <v>2</v>
      </c>
      <c r="Y19" s="23">
        <v>2</v>
      </c>
      <c r="Z19" s="24">
        <v>2</v>
      </c>
      <c r="AA19" s="24">
        <v>2</v>
      </c>
      <c r="AB19" s="24">
        <v>2</v>
      </c>
      <c r="AC19" s="24">
        <v>2</v>
      </c>
      <c r="AD19" s="24">
        <v>2</v>
      </c>
      <c r="AE19" s="24">
        <v>2</v>
      </c>
      <c r="AF19" s="24">
        <v>2</v>
      </c>
      <c r="AG19" s="24">
        <v>2</v>
      </c>
      <c r="AH19" s="24">
        <v>2</v>
      </c>
      <c r="AI19" s="24" t="s">
        <v>166</v>
      </c>
      <c r="AJ19" s="24">
        <v>2</v>
      </c>
      <c r="AK19" s="24">
        <v>2</v>
      </c>
      <c r="AL19" s="24">
        <v>2</v>
      </c>
      <c r="AM19" s="24">
        <v>2</v>
      </c>
      <c r="AN19" s="24">
        <v>2</v>
      </c>
      <c r="AO19" s="24">
        <v>2</v>
      </c>
      <c r="AP19" s="24">
        <v>2</v>
      </c>
      <c r="AQ19" s="38">
        <v>2</v>
      </c>
      <c r="AR19" s="24"/>
      <c r="AS19" s="17"/>
      <c r="AT19" s="17"/>
      <c r="AU19" s="13"/>
      <c r="AV19" s="18"/>
      <c r="AW19" s="18"/>
      <c r="AX19" s="55">
        <f>SUM(X19:AR19)</f>
        <v>38</v>
      </c>
      <c r="AY19" s="28"/>
      <c r="AZ19" s="28"/>
      <c r="BA19" s="28"/>
      <c r="BB19" s="28"/>
      <c r="BC19" s="28"/>
      <c r="BD19" s="28"/>
      <c r="BE19" s="51"/>
    </row>
    <row r="20" spans="1:57" ht="18.75" customHeight="1">
      <c r="A20" s="175"/>
      <c r="B20" s="157"/>
      <c r="C20" s="147"/>
      <c r="D20" s="157"/>
      <c r="E20" s="17">
        <f>E19/2</f>
        <v>2</v>
      </c>
      <c r="F20" s="17">
        <f aca="true" t="shared" si="5" ref="F20:T20">F19/2</f>
        <v>1</v>
      </c>
      <c r="G20" s="17">
        <f t="shared" si="5"/>
        <v>1</v>
      </c>
      <c r="H20" s="17">
        <f t="shared" si="5"/>
        <v>1</v>
      </c>
      <c r="I20" s="17">
        <f t="shared" si="5"/>
        <v>1</v>
      </c>
      <c r="J20" s="17">
        <f t="shared" si="5"/>
        <v>1</v>
      </c>
      <c r="K20" s="17">
        <f t="shared" si="5"/>
        <v>1</v>
      </c>
      <c r="L20" s="17">
        <f t="shared" si="5"/>
        <v>1</v>
      </c>
      <c r="M20" s="17">
        <f t="shared" si="5"/>
        <v>1</v>
      </c>
      <c r="N20" s="17">
        <f t="shared" si="5"/>
        <v>1</v>
      </c>
      <c r="O20" s="90"/>
      <c r="P20" s="17"/>
      <c r="Q20" s="17">
        <f>Q19/2</f>
        <v>1</v>
      </c>
      <c r="R20" s="17">
        <f t="shared" si="5"/>
        <v>1</v>
      </c>
      <c r="S20" s="17">
        <f t="shared" si="5"/>
        <v>1</v>
      </c>
      <c r="T20" s="17">
        <f t="shared" si="5"/>
        <v>1</v>
      </c>
      <c r="U20" s="17"/>
      <c r="V20" s="29">
        <f t="shared" si="3"/>
        <v>15</v>
      </c>
      <c r="W20" s="30"/>
      <c r="X20" s="4">
        <f>X19/2</f>
        <v>1</v>
      </c>
      <c r="Y20" s="4">
        <f>Y19/2</f>
        <v>1</v>
      </c>
      <c r="Z20" s="4">
        <f aca="true" t="shared" si="6" ref="Z20:AH20">Z19/2</f>
        <v>1</v>
      </c>
      <c r="AA20" s="4">
        <f t="shared" si="6"/>
        <v>1</v>
      </c>
      <c r="AB20" s="4">
        <f t="shared" si="6"/>
        <v>1</v>
      </c>
      <c r="AC20" s="4">
        <f t="shared" si="6"/>
        <v>1</v>
      </c>
      <c r="AD20" s="4">
        <f t="shared" si="6"/>
        <v>1</v>
      </c>
      <c r="AE20" s="4">
        <f t="shared" si="6"/>
        <v>1</v>
      </c>
      <c r="AF20" s="4">
        <f t="shared" si="6"/>
        <v>1</v>
      </c>
      <c r="AG20" s="4">
        <f t="shared" si="6"/>
        <v>1</v>
      </c>
      <c r="AH20" s="4">
        <f t="shared" si="6"/>
        <v>1</v>
      </c>
      <c r="AI20" s="4"/>
      <c r="AJ20" s="4">
        <f aca="true" t="shared" si="7" ref="AJ20:AQ20">AJ19/2</f>
        <v>1</v>
      </c>
      <c r="AK20" s="4">
        <f t="shared" si="7"/>
        <v>1</v>
      </c>
      <c r="AL20" s="4">
        <f t="shared" si="7"/>
        <v>1</v>
      </c>
      <c r="AM20" s="4">
        <f t="shared" si="7"/>
        <v>1</v>
      </c>
      <c r="AN20" s="4">
        <f t="shared" si="7"/>
        <v>1</v>
      </c>
      <c r="AO20" s="4">
        <f t="shared" si="7"/>
        <v>1</v>
      </c>
      <c r="AP20" s="4">
        <f t="shared" si="7"/>
        <v>1</v>
      </c>
      <c r="AQ20" s="4">
        <f t="shared" si="7"/>
        <v>1</v>
      </c>
      <c r="AR20" s="4"/>
      <c r="AS20" s="17"/>
      <c r="AT20" s="17"/>
      <c r="AU20" s="13"/>
      <c r="AV20" s="18"/>
      <c r="AW20" s="18"/>
      <c r="AX20" s="98">
        <f>SUM(X20:AR20)</f>
        <v>19</v>
      </c>
      <c r="AY20" s="28"/>
      <c r="AZ20" s="28"/>
      <c r="BA20" s="28"/>
      <c r="BB20" s="28"/>
      <c r="BC20" s="28"/>
      <c r="BD20" s="28"/>
      <c r="BE20" s="48"/>
    </row>
    <row r="21" spans="1:57" ht="18.75" customHeight="1">
      <c r="A21" s="175"/>
      <c r="B21" s="156" t="s">
        <v>47</v>
      </c>
      <c r="C21" s="149" t="s">
        <v>45</v>
      </c>
      <c r="D21" s="156" t="s">
        <v>106</v>
      </c>
      <c r="E21" s="19">
        <v>6</v>
      </c>
      <c r="F21" s="19">
        <v>4</v>
      </c>
      <c r="G21" s="19">
        <v>2</v>
      </c>
      <c r="H21" s="19">
        <v>4</v>
      </c>
      <c r="I21" s="19">
        <v>2</v>
      </c>
      <c r="J21" s="19">
        <v>4</v>
      </c>
      <c r="K21" s="19">
        <v>2</v>
      </c>
      <c r="L21" s="19">
        <v>4</v>
      </c>
      <c r="M21" s="19">
        <v>4</v>
      </c>
      <c r="N21" s="19">
        <v>2</v>
      </c>
      <c r="O21" s="90"/>
      <c r="P21" s="19"/>
      <c r="Q21" s="19">
        <v>4</v>
      </c>
      <c r="R21" s="19">
        <v>4</v>
      </c>
      <c r="S21" s="19">
        <v>4</v>
      </c>
      <c r="T21" s="5">
        <v>4</v>
      </c>
      <c r="U21" s="19"/>
      <c r="V21" s="29">
        <f t="shared" si="3"/>
        <v>50</v>
      </c>
      <c r="W21" s="31"/>
      <c r="X21" s="3">
        <v>2</v>
      </c>
      <c r="Y21" s="5">
        <v>4</v>
      </c>
      <c r="Z21" s="5">
        <v>2</v>
      </c>
      <c r="AA21" s="5">
        <v>4</v>
      </c>
      <c r="AB21" s="5">
        <v>2</v>
      </c>
      <c r="AC21" s="5">
        <v>4</v>
      </c>
      <c r="AD21" s="5">
        <v>2</v>
      </c>
      <c r="AE21" s="5">
        <v>4</v>
      </c>
      <c r="AF21" s="5">
        <v>2</v>
      </c>
      <c r="AG21" s="5">
        <v>4</v>
      </c>
      <c r="AH21" s="5">
        <v>2</v>
      </c>
      <c r="AI21" s="5" t="s">
        <v>166</v>
      </c>
      <c r="AJ21" s="5">
        <v>4</v>
      </c>
      <c r="AK21" s="5">
        <v>2</v>
      </c>
      <c r="AL21" s="5">
        <v>2</v>
      </c>
      <c r="AM21" s="19">
        <v>2</v>
      </c>
      <c r="AN21" s="19">
        <v>2</v>
      </c>
      <c r="AO21" s="19">
        <v>2</v>
      </c>
      <c r="AP21" s="19">
        <v>2</v>
      </c>
      <c r="AQ21" s="19">
        <v>2</v>
      </c>
      <c r="AR21" s="17"/>
      <c r="AS21" s="17"/>
      <c r="AT21" s="17"/>
      <c r="AU21" s="2"/>
      <c r="AV21" s="18"/>
      <c r="AW21" s="19"/>
      <c r="AX21" s="55">
        <f>SUM(X21:AR21)</f>
        <v>50</v>
      </c>
      <c r="AY21" s="28"/>
      <c r="AZ21" s="28"/>
      <c r="BA21" s="28"/>
      <c r="BB21" s="28"/>
      <c r="BC21" s="28"/>
      <c r="BD21" s="28"/>
      <c r="BE21" s="51"/>
    </row>
    <row r="22" spans="1:57" ht="19.5" customHeight="1">
      <c r="A22" s="175"/>
      <c r="B22" s="157"/>
      <c r="C22" s="150"/>
      <c r="D22" s="157"/>
      <c r="E22" s="17">
        <f>E21/2</f>
        <v>3</v>
      </c>
      <c r="F22" s="17">
        <f aca="true" t="shared" si="8" ref="F22:T22">F21/2</f>
        <v>2</v>
      </c>
      <c r="G22" s="17">
        <f t="shared" si="8"/>
        <v>1</v>
      </c>
      <c r="H22" s="17">
        <f t="shared" si="8"/>
        <v>2</v>
      </c>
      <c r="I22" s="17">
        <f t="shared" si="8"/>
        <v>1</v>
      </c>
      <c r="J22" s="17">
        <f t="shared" si="8"/>
        <v>2</v>
      </c>
      <c r="K22" s="17">
        <f t="shared" si="8"/>
        <v>1</v>
      </c>
      <c r="L22" s="17">
        <f t="shared" si="8"/>
        <v>2</v>
      </c>
      <c r="M22" s="17">
        <f t="shared" si="8"/>
        <v>2</v>
      </c>
      <c r="N22" s="17">
        <f t="shared" si="8"/>
        <v>1</v>
      </c>
      <c r="O22" s="90"/>
      <c r="P22" s="17"/>
      <c r="Q22" s="17">
        <f>Q21/2</f>
        <v>2</v>
      </c>
      <c r="R22" s="17">
        <f t="shared" si="8"/>
        <v>2</v>
      </c>
      <c r="S22" s="17">
        <f t="shared" si="8"/>
        <v>2</v>
      </c>
      <c r="T22" s="17">
        <f t="shared" si="8"/>
        <v>2</v>
      </c>
      <c r="U22" s="17"/>
      <c r="V22" s="29">
        <f t="shared" si="3"/>
        <v>25</v>
      </c>
      <c r="W22" s="30"/>
      <c r="X22" s="4">
        <f>X21/2</f>
        <v>1</v>
      </c>
      <c r="Y22" s="4">
        <f aca="true" t="shared" si="9" ref="Y22:AH22">Y21/2</f>
        <v>2</v>
      </c>
      <c r="Z22" s="4">
        <f t="shared" si="9"/>
        <v>1</v>
      </c>
      <c r="AA22" s="4">
        <f t="shared" si="9"/>
        <v>2</v>
      </c>
      <c r="AB22" s="4">
        <f t="shared" si="9"/>
        <v>1</v>
      </c>
      <c r="AC22" s="4">
        <f t="shared" si="9"/>
        <v>2</v>
      </c>
      <c r="AD22" s="4">
        <f t="shared" si="9"/>
        <v>1</v>
      </c>
      <c r="AE22" s="4">
        <f t="shared" si="9"/>
        <v>2</v>
      </c>
      <c r="AF22" s="4">
        <f t="shared" si="9"/>
        <v>1</v>
      </c>
      <c r="AG22" s="4">
        <f t="shared" si="9"/>
        <v>2</v>
      </c>
      <c r="AH22" s="4">
        <f t="shared" si="9"/>
        <v>1</v>
      </c>
      <c r="AI22" s="4"/>
      <c r="AJ22" s="4">
        <f aca="true" t="shared" si="10" ref="AJ22:AQ22">AJ21/2</f>
        <v>2</v>
      </c>
      <c r="AK22" s="4">
        <f t="shared" si="10"/>
        <v>1</v>
      </c>
      <c r="AL22" s="4">
        <f t="shared" si="10"/>
        <v>1</v>
      </c>
      <c r="AM22" s="4">
        <f t="shared" si="10"/>
        <v>1</v>
      </c>
      <c r="AN22" s="4">
        <f t="shared" si="10"/>
        <v>1</v>
      </c>
      <c r="AO22" s="4">
        <f t="shared" si="10"/>
        <v>1</v>
      </c>
      <c r="AP22" s="4">
        <f t="shared" si="10"/>
        <v>1</v>
      </c>
      <c r="AQ22" s="4">
        <f t="shared" si="10"/>
        <v>1</v>
      </c>
      <c r="AR22" s="17"/>
      <c r="AS22" s="17"/>
      <c r="AT22" s="17"/>
      <c r="AU22" s="2"/>
      <c r="AV22" s="18"/>
      <c r="AW22" s="18"/>
      <c r="AX22" s="98">
        <f>SUM(X22:AR22)</f>
        <v>25</v>
      </c>
      <c r="AY22" s="28"/>
      <c r="AZ22" s="28"/>
      <c r="BA22" s="28"/>
      <c r="BB22" s="28"/>
      <c r="BC22" s="28"/>
      <c r="BD22" s="28"/>
      <c r="BE22" s="48"/>
    </row>
    <row r="23" spans="1:57" ht="18" customHeight="1">
      <c r="A23" s="175"/>
      <c r="B23" s="146" t="s">
        <v>20</v>
      </c>
      <c r="C23" s="151" t="s">
        <v>41</v>
      </c>
      <c r="D23" s="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90"/>
      <c r="P23" s="14"/>
      <c r="Q23" s="14"/>
      <c r="R23" s="14"/>
      <c r="S23" s="14"/>
      <c r="T23" s="3"/>
      <c r="U23" s="17"/>
      <c r="V23" s="29"/>
      <c r="W23" s="31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14"/>
      <c r="AN23" s="14"/>
      <c r="AO23" s="14"/>
      <c r="AP23" s="14"/>
      <c r="AQ23" s="19"/>
      <c r="AR23" s="19"/>
      <c r="AS23" s="19"/>
      <c r="AT23" s="19"/>
      <c r="AU23" s="5"/>
      <c r="AV23" s="19"/>
      <c r="AW23" s="18"/>
      <c r="AX23" s="51"/>
      <c r="AY23" s="28"/>
      <c r="AZ23" s="28"/>
      <c r="BA23" s="28"/>
      <c r="BB23" s="28"/>
      <c r="BC23" s="28"/>
      <c r="BD23" s="28"/>
      <c r="BE23" s="51"/>
    </row>
    <row r="24" spans="1:57" ht="18.75" customHeight="1">
      <c r="A24" s="175"/>
      <c r="B24" s="146"/>
      <c r="C24" s="144"/>
      <c r="D24" s="6"/>
      <c r="E24" s="14"/>
      <c r="F24" s="14"/>
      <c r="G24" s="34"/>
      <c r="H24" s="14"/>
      <c r="I24" s="14"/>
      <c r="J24" s="34"/>
      <c r="K24" s="34"/>
      <c r="L24" s="34"/>
      <c r="M24" s="14"/>
      <c r="N24" s="14"/>
      <c r="O24" s="90"/>
      <c r="P24" s="14"/>
      <c r="Q24" s="14"/>
      <c r="R24" s="19"/>
      <c r="S24" s="14"/>
      <c r="T24" s="3"/>
      <c r="U24" s="17"/>
      <c r="V24" s="29"/>
      <c r="W24" s="31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17"/>
      <c r="AN24" s="17"/>
      <c r="AO24" s="17"/>
      <c r="AP24" s="17"/>
      <c r="AQ24" s="17"/>
      <c r="AR24" s="17"/>
      <c r="AS24" s="17"/>
      <c r="AT24" s="17"/>
      <c r="AU24" s="2"/>
      <c r="AV24" s="18"/>
      <c r="AW24" s="18"/>
      <c r="AX24" s="51"/>
      <c r="AY24" s="28"/>
      <c r="AZ24" s="28"/>
      <c r="BA24" s="28"/>
      <c r="BB24" s="28"/>
      <c r="BC24" s="28"/>
      <c r="BD24" s="28"/>
      <c r="BE24" s="48"/>
    </row>
    <row r="25" spans="1:57" ht="15" customHeight="1">
      <c r="A25" s="175"/>
      <c r="B25" s="147" t="s">
        <v>36</v>
      </c>
      <c r="C25" s="166" t="s">
        <v>58</v>
      </c>
      <c r="D25" s="171" t="s">
        <v>130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90"/>
      <c r="P25" s="19"/>
      <c r="Q25" s="19"/>
      <c r="R25" s="19"/>
      <c r="S25" s="19"/>
      <c r="T25" s="19"/>
      <c r="U25" s="19"/>
      <c r="V25" s="29"/>
      <c r="W25" s="31"/>
      <c r="X25" s="14"/>
      <c r="Y25" s="14">
        <v>2</v>
      </c>
      <c r="Z25" s="14"/>
      <c r="AA25" s="14">
        <v>2</v>
      </c>
      <c r="AB25" s="14"/>
      <c r="AC25" s="14">
        <v>2</v>
      </c>
      <c r="AD25" s="14"/>
      <c r="AE25" s="14">
        <v>2</v>
      </c>
      <c r="AF25" s="14">
        <v>2</v>
      </c>
      <c r="AG25" s="14">
        <v>2</v>
      </c>
      <c r="AH25" s="14">
        <v>2</v>
      </c>
      <c r="AI25" s="14" t="s">
        <v>166</v>
      </c>
      <c r="AJ25" s="14">
        <v>2</v>
      </c>
      <c r="AK25" s="14">
        <v>2</v>
      </c>
      <c r="AL25" s="14">
        <v>2</v>
      </c>
      <c r="AM25" s="14">
        <v>2</v>
      </c>
      <c r="AN25" s="14">
        <v>2</v>
      </c>
      <c r="AO25" s="14">
        <v>2</v>
      </c>
      <c r="AP25" s="14">
        <v>2</v>
      </c>
      <c r="AQ25" s="14">
        <v>2</v>
      </c>
      <c r="AR25" s="17"/>
      <c r="AS25" s="17"/>
      <c r="AT25" s="19"/>
      <c r="AU25" s="19"/>
      <c r="AV25" s="19"/>
      <c r="AW25" s="19"/>
      <c r="AX25" s="55">
        <f>SUM(Y25:AR25)</f>
        <v>30</v>
      </c>
      <c r="AY25" s="28"/>
      <c r="AZ25" s="28"/>
      <c r="BA25" s="28"/>
      <c r="BB25" s="28"/>
      <c r="BC25" s="28"/>
      <c r="BD25" s="28"/>
      <c r="BE25" s="51"/>
    </row>
    <row r="26" spans="1:57" s="91" customFormat="1" ht="18.75" customHeight="1">
      <c r="A26" s="175"/>
      <c r="B26" s="147"/>
      <c r="C26" s="167"/>
      <c r="D26" s="172"/>
      <c r="E26" s="3"/>
      <c r="F26" s="3"/>
      <c r="G26" s="8"/>
      <c r="H26" s="3"/>
      <c r="I26" s="3"/>
      <c r="J26" s="8"/>
      <c r="K26" s="8"/>
      <c r="L26" s="8"/>
      <c r="M26" s="3"/>
      <c r="N26" s="3"/>
      <c r="O26" s="122"/>
      <c r="P26" s="3"/>
      <c r="Q26" s="3"/>
      <c r="R26" s="3"/>
      <c r="S26" s="3"/>
      <c r="T26" s="14"/>
      <c r="U26" s="14"/>
      <c r="V26" s="29"/>
      <c r="W26" s="31"/>
      <c r="X26" s="14"/>
      <c r="Y26" s="17">
        <f>Y25/2</f>
        <v>1</v>
      </c>
      <c r="Z26" s="17">
        <f aca="true" t="shared" si="11" ref="Z26:AH26">Z25/2</f>
        <v>0</v>
      </c>
      <c r="AA26" s="17">
        <f t="shared" si="11"/>
        <v>1</v>
      </c>
      <c r="AB26" s="17">
        <f t="shared" si="11"/>
        <v>0</v>
      </c>
      <c r="AC26" s="17">
        <f t="shared" si="11"/>
        <v>1</v>
      </c>
      <c r="AD26" s="17">
        <f t="shared" si="11"/>
        <v>0</v>
      </c>
      <c r="AE26" s="17">
        <f t="shared" si="11"/>
        <v>1</v>
      </c>
      <c r="AF26" s="17">
        <f t="shared" si="11"/>
        <v>1</v>
      </c>
      <c r="AG26" s="17">
        <f t="shared" si="11"/>
        <v>1</v>
      </c>
      <c r="AH26" s="17">
        <f t="shared" si="11"/>
        <v>1</v>
      </c>
      <c r="AI26" s="17"/>
      <c r="AJ26" s="17">
        <f aca="true" t="shared" si="12" ref="AJ26:AQ26">AJ25/2</f>
        <v>1</v>
      </c>
      <c r="AK26" s="17">
        <f t="shared" si="12"/>
        <v>1</v>
      </c>
      <c r="AL26" s="17">
        <f t="shared" si="12"/>
        <v>1</v>
      </c>
      <c r="AM26" s="17">
        <f t="shared" si="12"/>
        <v>1</v>
      </c>
      <c r="AN26" s="17">
        <f t="shared" si="12"/>
        <v>1</v>
      </c>
      <c r="AO26" s="17">
        <f t="shared" si="12"/>
        <v>1</v>
      </c>
      <c r="AP26" s="17">
        <f t="shared" si="12"/>
        <v>1</v>
      </c>
      <c r="AQ26" s="17">
        <f t="shared" si="12"/>
        <v>1</v>
      </c>
      <c r="AR26" s="14"/>
      <c r="AS26" s="14"/>
      <c r="AT26" s="21"/>
      <c r="AU26" s="21"/>
      <c r="AV26" s="19"/>
      <c r="AW26" s="19"/>
      <c r="AX26" s="98">
        <f>SUM(Y26:AR26)</f>
        <v>15</v>
      </c>
      <c r="AY26" s="29"/>
      <c r="AZ26" s="29"/>
      <c r="BA26" s="29"/>
      <c r="BB26" s="29"/>
      <c r="BC26" s="29"/>
      <c r="BD26" s="29"/>
      <c r="BE26" s="51"/>
    </row>
    <row r="27" spans="1:57" ht="18.75" customHeight="1">
      <c r="A27" s="175"/>
      <c r="B27" s="156" t="s">
        <v>103</v>
      </c>
      <c r="C27" s="147" t="s">
        <v>102</v>
      </c>
      <c r="D27" s="171" t="s">
        <v>131</v>
      </c>
      <c r="E27" s="14">
        <v>2</v>
      </c>
      <c r="F27" s="3">
        <v>2</v>
      </c>
      <c r="G27" s="8">
        <v>2</v>
      </c>
      <c r="H27" s="3">
        <v>2</v>
      </c>
      <c r="I27" s="3">
        <v>2</v>
      </c>
      <c r="J27" s="8">
        <v>4</v>
      </c>
      <c r="K27" s="8">
        <v>4</v>
      </c>
      <c r="L27" s="8">
        <v>4</v>
      </c>
      <c r="M27" s="3">
        <v>4</v>
      </c>
      <c r="N27" s="3">
        <v>4</v>
      </c>
      <c r="O27" s="90"/>
      <c r="P27" s="3"/>
      <c r="Q27" s="3">
        <v>4</v>
      </c>
      <c r="R27" s="3">
        <v>2</v>
      </c>
      <c r="S27" s="3">
        <v>2</v>
      </c>
      <c r="T27" s="14">
        <v>2</v>
      </c>
      <c r="U27" s="14"/>
      <c r="V27" s="29">
        <f t="shared" si="3"/>
        <v>40</v>
      </c>
      <c r="W27" s="31"/>
      <c r="X27" s="14">
        <v>8</v>
      </c>
      <c r="Y27" s="14">
        <v>4</v>
      </c>
      <c r="Z27" s="14">
        <v>6</v>
      </c>
      <c r="AA27" s="14">
        <v>4</v>
      </c>
      <c r="AB27" s="14">
        <v>6</v>
      </c>
      <c r="AC27" s="14">
        <v>4</v>
      </c>
      <c r="AD27" s="14">
        <v>6</v>
      </c>
      <c r="AE27" s="14">
        <v>4</v>
      </c>
      <c r="AF27" s="14">
        <v>4</v>
      </c>
      <c r="AG27" s="14">
        <v>4</v>
      </c>
      <c r="AH27" s="14">
        <v>4</v>
      </c>
      <c r="AI27" s="14" t="s">
        <v>166</v>
      </c>
      <c r="AJ27" s="14">
        <v>4</v>
      </c>
      <c r="AK27" s="14">
        <v>6</v>
      </c>
      <c r="AL27" s="14">
        <v>4</v>
      </c>
      <c r="AM27" s="14">
        <v>4</v>
      </c>
      <c r="AN27" s="14">
        <v>4</v>
      </c>
      <c r="AO27" s="14">
        <v>4</v>
      </c>
      <c r="AP27" s="14">
        <v>4</v>
      </c>
      <c r="AQ27" s="14">
        <v>4</v>
      </c>
      <c r="AR27" s="35" t="s">
        <v>24</v>
      </c>
      <c r="AT27" s="104"/>
      <c r="AU27" s="13"/>
      <c r="AV27" s="18"/>
      <c r="AW27" s="18"/>
      <c r="AX27" s="55">
        <f>SUM(X27:AR27)</f>
        <v>88</v>
      </c>
      <c r="AY27" s="28"/>
      <c r="AZ27" s="28"/>
      <c r="BA27" s="28"/>
      <c r="BB27" s="28"/>
      <c r="BC27" s="28"/>
      <c r="BD27" s="28"/>
      <c r="BE27" s="48"/>
    </row>
    <row r="28" spans="1:57" ht="18.75" customHeight="1">
      <c r="A28" s="175"/>
      <c r="B28" s="157"/>
      <c r="C28" s="147"/>
      <c r="D28" s="172"/>
      <c r="E28" s="4">
        <f>E27/2</f>
        <v>1</v>
      </c>
      <c r="F28" s="4">
        <f>F27/2</f>
        <v>1</v>
      </c>
      <c r="G28" s="4">
        <f aca="true" t="shared" si="13" ref="G28:T28">G27/2</f>
        <v>1</v>
      </c>
      <c r="H28" s="4">
        <f t="shared" si="13"/>
        <v>1</v>
      </c>
      <c r="I28" s="4">
        <f t="shared" si="13"/>
        <v>1</v>
      </c>
      <c r="J28" s="4">
        <f t="shared" si="13"/>
        <v>2</v>
      </c>
      <c r="K28" s="4">
        <f t="shared" si="13"/>
        <v>2</v>
      </c>
      <c r="L28" s="4">
        <f t="shared" si="13"/>
        <v>2</v>
      </c>
      <c r="M28" s="4">
        <f t="shared" si="13"/>
        <v>2</v>
      </c>
      <c r="N28" s="4">
        <f t="shared" si="13"/>
        <v>2</v>
      </c>
      <c r="O28" s="90"/>
      <c r="P28" s="4"/>
      <c r="Q28" s="4">
        <f>Q27/2</f>
        <v>2</v>
      </c>
      <c r="R28" s="4">
        <f t="shared" si="13"/>
        <v>1</v>
      </c>
      <c r="S28" s="4">
        <f t="shared" si="13"/>
        <v>1</v>
      </c>
      <c r="T28" s="4">
        <f t="shared" si="13"/>
        <v>1</v>
      </c>
      <c r="U28" s="4"/>
      <c r="V28" s="29">
        <f t="shared" si="3"/>
        <v>20</v>
      </c>
      <c r="W28" s="30"/>
      <c r="X28" s="17">
        <f>X27/2</f>
        <v>4</v>
      </c>
      <c r="Y28" s="17">
        <f>Y27/2</f>
        <v>2</v>
      </c>
      <c r="Z28" s="17">
        <f aca="true" t="shared" si="14" ref="Z28:AH28">Z27/2</f>
        <v>3</v>
      </c>
      <c r="AA28" s="17">
        <f t="shared" si="14"/>
        <v>2</v>
      </c>
      <c r="AB28" s="17">
        <f t="shared" si="14"/>
        <v>3</v>
      </c>
      <c r="AC28" s="17">
        <f t="shared" si="14"/>
        <v>2</v>
      </c>
      <c r="AD28" s="17">
        <f t="shared" si="14"/>
        <v>3</v>
      </c>
      <c r="AE28" s="17">
        <f t="shared" si="14"/>
        <v>2</v>
      </c>
      <c r="AF28" s="17">
        <f t="shared" si="14"/>
        <v>2</v>
      </c>
      <c r="AG28" s="17">
        <f t="shared" si="14"/>
        <v>2</v>
      </c>
      <c r="AH28" s="17">
        <f t="shared" si="14"/>
        <v>2</v>
      </c>
      <c r="AI28" s="17"/>
      <c r="AJ28" s="17">
        <f aca="true" t="shared" si="15" ref="AJ28:AQ28">AJ27/2</f>
        <v>2</v>
      </c>
      <c r="AK28" s="17">
        <f t="shared" si="15"/>
        <v>3</v>
      </c>
      <c r="AL28" s="17">
        <f t="shared" si="15"/>
        <v>2</v>
      </c>
      <c r="AM28" s="17">
        <f t="shared" si="15"/>
        <v>2</v>
      </c>
      <c r="AN28" s="17">
        <f t="shared" si="15"/>
        <v>2</v>
      </c>
      <c r="AO28" s="17">
        <f t="shared" si="15"/>
        <v>2</v>
      </c>
      <c r="AP28" s="17">
        <f t="shared" si="15"/>
        <v>2</v>
      </c>
      <c r="AQ28" s="17">
        <f t="shared" si="15"/>
        <v>2</v>
      </c>
      <c r="AR28" s="17"/>
      <c r="AS28" s="17"/>
      <c r="AT28" s="13"/>
      <c r="AU28" s="13"/>
      <c r="AV28" s="18"/>
      <c r="AW28" s="18"/>
      <c r="AX28" s="98">
        <f>SUM(X28:AR28)</f>
        <v>44</v>
      </c>
      <c r="AY28" s="28"/>
      <c r="AZ28" s="28"/>
      <c r="BA28" s="28"/>
      <c r="BB28" s="28"/>
      <c r="BC28" s="28"/>
      <c r="BD28" s="28"/>
      <c r="BE28" s="48"/>
    </row>
    <row r="29" spans="1:57" ht="15.75" customHeight="1">
      <c r="A29" s="175"/>
      <c r="B29" s="156" t="s">
        <v>107</v>
      </c>
      <c r="C29" s="149" t="s">
        <v>51</v>
      </c>
      <c r="D29" s="156" t="s">
        <v>132</v>
      </c>
      <c r="E29" s="14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>
        <v>4</v>
      </c>
      <c r="O29" s="90"/>
      <c r="P29" s="3"/>
      <c r="Q29" s="3">
        <v>6</v>
      </c>
      <c r="R29" s="5">
        <v>4</v>
      </c>
      <c r="S29" s="3">
        <v>4</v>
      </c>
      <c r="T29" s="14">
        <v>4</v>
      </c>
      <c r="U29" s="14"/>
      <c r="V29" s="29">
        <f t="shared" si="3"/>
        <v>58</v>
      </c>
      <c r="W29" s="31"/>
      <c r="X29" s="14">
        <v>6</v>
      </c>
      <c r="Y29" s="5">
        <v>4</v>
      </c>
      <c r="Z29" s="5">
        <v>2</v>
      </c>
      <c r="AA29" s="5">
        <v>4</v>
      </c>
      <c r="AB29" s="5">
        <v>2</v>
      </c>
      <c r="AC29" s="5">
        <v>4</v>
      </c>
      <c r="AD29" s="5">
        <v>2</v>
      </c>
      <c r="AE29" s="5">
        <v>4</v>
      </c>
      <c r="AF29" s="5">
        <v>2</v>
      </c>
      <c r="AG29" s="5">
        <v>4</v>
      </c>
      <c r="AH29" s="5">
        <v>2</v>
      </c>
      <c r="AI29" s="5" t="s">
        <v>166</v>
      </c>
      <c r="AJ29" s="5">
        <v>4</v>
      </c>
      <c r="AK29" s="5">
        <v>2</v>
      </c>
      <c r="AL29" s="5">
        <v>2</v>
      </c>
      <c r="AM29" s="19">
        <v>2</v>
      </c>
      <c r="AN29" s="19">
        <v>2</v>
      </c>
      <c r="AO29" s="19">
        <v>2</v>
      </c>
      <c r="AP29" s="19">
        <v>2</v>
      </c>
      <c r="AQ29" s="19">
        <v>2</v>
      </c>
      <c r="AR29" s="14">
        <v>6</v>
      </c>
      <c r="AS29" s="35" t="s">
        <v>24</v>
      </c>
      <c r="AT29" s="13"/>
      <c r="AU29" s="13"/>
      <c r="AV29" s="19"/>
      <c r="AW29" s="19"/>
      <c r="AX29" s="55">
        <f>SUM(X29:AR29)</f>
        <v>60</v>
      </c>
      <c r="AY29" s="28"/>
      <c r="AZ29" s="28"/>
      <c r="BA29" s="28"/>
      <c r="BB29" s="28"/>
      <c r="BC29" s="28"/>
      <c r="BD29" s="28"/>
      <c r="BE29" s="48"/>
    </row>
    <row r="30" spans="1:57" ht="18" customHeight="1">
      <c r="A30" s="175"/>
      <c r="B30" s="157"/>
      <c r="C30" s="150"/>
      <c r="D30" s="157"/>
      <c r="E30" s="4">
        <f>E29/2</f>
        <v>2</v>
      </c>
      <c r="F30" s="4">
        <f>F29/2</f>
        <v>2</v>
      </c>
      <c r="G30" s="4">
        <f aca="true" t="shared" si="16" ref="G30:T30">G29/2</f>
        <v>2</v>
      </c>
      <c r="H30" s="4">
        <f t="shared" si="16"/>
        <v>2</v>
      </c>
      <c r="I30" s="4">
        <f t="shared" si="16"/>
        <v>2</v>
      </c>
      <c r="J30" s="4">
        <f t="shared" si="16"/>
        <v>2</v>
      </c>
      <c r="K30" s="4">
        <f t="shared" si="16"/>
        <v>2</v>
      </c>
      <c r="L30" s="4">
        <f t="shared" si="16"/>
        <v>2</v>
      </c>
      <c r="M30" s="4">
        <f t="shared" si="16"/>
        <v>2</v>
      </c>
      <c r="N30" s="4">
        <f t="shared" si="16"/>
        <v>2</v>
      </c>
      <c r="O30" s="90"/>
      <c r="P30" s="4"/>
      <c r="Q30" s="4">
        <f>Q29/2</f>
        <v>3</v>
      </c>
      <c r="R30" s="4">
        <f t="shared" si="16"/>
        <v>2</v>
      </c>
      <c r="S30" s="4">
        <f t="shared" si="16"/>
        <v>2</v>
      </c>
      <c r="T30" s="4">
        <f t="shared" si="16"/>
        <v>2</v>
      </c>
      <c r="U30" s="4"/>
      <c r="V30" s="29">
        <f t="shared" si="3"/>
        <v>29</v>
      </c>
      <c r="W30" s="30"/>
      <c r="X30" s="17">
        <f>X29/2</f>
        <v>3</v>
      </c>
      <c r="Y30" s="17">
        <f aca="true" t="shared" si="17" ref="Y30:AH30">Y29/2</f>
        <v>2</v>
      </c>
      <c r="Z30" s="17">
        <f t="shared" si="17"/>
        <v>1</v>
      </c>
      <c r="AA30" s="17">
        <f t="shared" si="17"/>
        <v>2</v>
      </c>
      <c r="AB30" s="17">
        <f t="shared" si="17"/>
        <v>1</v>
      </c>
      <c r="AC30" s="17">
        <f t="shared" si="17"/>
        <v>2</v>
      </c>
      <c r="AD30" s="17">
        <f t="shared" si="17"/>
        <v>1</v>
      </c>
      <c r="AE30" s="17">
        <f t="shared" si="17"/>
        <v>2</v>
      </c>
      <c r="AF30" s="17">
        <f t="shared" si="17"/>
        <v>1</v>
      </c>
      <c r="AG30" s="17">
        <f t="shared" si="17"/>
        <v>2</v>
      </c>
      <c r="AH30" s="17">
        <f t="shared" si="17"/>
        <v>1</v>
      </c>
      <c r="AI30" s="17"/>
      <c r="AJ30" s="17">
        <f aca="true" t="shared" si="18" ref="AJ30:AR30">AJ29/2</f>
        <v>2</v>
      </c>
      <c r="AK30" s="17">
        <f t="shared" si="18"/>
        <v>1</v>
      </c>
      <c r="AL30" s="17">
        <f t="shared" si="18"/>
        <v>1</v>
      </c>
      <c r="AM30" s="17">
        <f t="shared" si="18"/>
        <v>1</v>
      </c>
      <c r="AN30" s="17">
        <f t="shared" si="18"/>
        <v>1</v>
      </c>
      <c r="AO30" s="17">
        <f t="shared" si="18"/>
        <v>1</v>
      </c>
      <c r="AP30" s="17">
        <f t="shared" si="18"/>
        <v>1</v>
      </c>
      <c r="AQ30" s="17">
        <f t="shared" si="18"/>
        <v>1</v>
      </c>
      <c r="AR30" s="17">
        <f t="shared" si="18"/>
        <v>3</v>
      </c>
      <c r="AS30" s="17"/>
      <c r="AT30" s="13"/>
      <c r="AU30" s="13"/>
      <c r="AV30" s="18"/>
      <c r="AW30" s="18"/>
      <c r="AX30" s="98">
        <f>SUM(X30:AW30)</f>
        <v>30</v>
      </c>
      <c r="AY30" s="28"/>
      <c r="AZ30" s="28"/>
      <c r="BA30" s="28"/>
      <c r="BB30" s="28"/>
      <c r="BC30" s="28"/>
      <c r="BD30" s="28"/>
      <c r="BE30" s="48"/>
    </row>
    <row r="31" spans="1:57" ht="16.5" customHeight="1">
      <c r="A31" s="175"/>
      <c r="B31" s="156" t="s">
        <v>108</v>
      </c>
      <c r="C31" s="149" t="s">
        <v>52</v>
      </c>
      <c r="D31" s="156" t="s">
        <v>128</v>
      </c>
      <c r="E31" s="3"/>
      <c r="F31" s="3">
        <v>6</v>
      </c>
      <c r="G31" s="8">
        <v>4</v>
      </c>
      <c r="H31" s="3">
        <v>4</v>
      </c>
      <c r="I31" s="3">
        <v>6</v>
      </c>
      <c r="J31" s="8">
        <v>6</v>
      </c>
      <c r="K31" s="8">
        <v>6</v>
      </c>
      <c r="L31" s="8">
        <v>4</v>
      </c>
      <c r="M31" s="3">
        <v>4</v>
      </c>
      <c r="N31" s="3">
        <v>4</v>
      </c>
      <c r="O31" s="90"/>
      <c r="P31" s="3"/>
      <c r="Q31" s="3">
        <v>4</v>
      </c>
      <c r="R31" s="3">
        <v>6</v>
      </c>
      <c r="S31" s="14">
        <v>8</v>
      </c>
      <c r="T31" s="14">
        <v>8</v>
      </c>
      <c r="U31" s="35" t="s">
        <v>24</v>
      </c>
      <c r="V31" s="29">
        <f t="shared" si="3"/>
        <v>70</v>
      </c>
      <c r="W31" s="31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90"/>
      <c r="AS31" s="14"/>
      <c r="AT31" s="14"/>
      <c r="AU31" s="19"/>
      <c r="AV31" s="19"/>
      <c r="AW31" s="19"/>
      <c r="AX31" s="51"/>
      <c r="AY31" s="28"/>
      <c r="AZ31" s="28"/>
      <c r="BA31" s="28"/>
      <c r="BB31" s="28"/>
      <c r="BC31" s="28"/>
      <c r="BD31" s="28"/>
      <c r="BE31" s="51"/>
    </row>
    <row r="32" spans="1:57" ht="20.25" customHeight="1">
      <c r="A32" s="175"/>
      <c r="B32" s="157"/>
      <c r="C32" s="150"/>
      <c r="D32" s="157"/>
      <c r="E32" s="4"/>
      <c r="F32" s="4">
        <f>F31/2</f>
        <v>3</v>
      </c>
      <c r="G32" s="4">
        <f aca="true" t="shared" si="19" ref="G32:T32">G31/2</f>
        <v>2</v>
      </c>
      <c r="H32" s="4">
        <f t="shared" si="19"/>
        <v>2</v>
      </c>
      <c r="I32" s="4">
        <f t="shared" si="19"/>
        <v>3</v>
      </c>
      <c r="J32" s="4">
        <f t="shared" si="19"/>
        <v>3</v>
      </c>
      <c r="K32" s="4">
        <f t="shared" si="19"/>
        <v>3</v>
      </c>
      <c r="L32" s="4">
        <f t="shared" si="19"/>
        <v>2</v>
      </c>
      <c r="M32" s="4">
        <f t="shared" si="19"/>
        <v>2</v>
      </c>
      <c r="N32" s="4">
        <f t="shared" si="19"/>
        <v>2</v>
      </c>
      <c r="O32" s="90"/>
      <c r="P32" s="4"/>
      <c r="Q32" s="4">
        <f>Q31/2</f>
        <v>2</v>
      </c>
      <c r="R32" s="4">
        <f t="shared" si="19"/>
        <v>3</v>
      </c>
      <c r="S32" s="4">
        <f t="shared" si="19"/>
        <v>4</v>
      </c>
      <c r="T32" s="4">
        <f t="shared" si="19"/>
        <v>4</v>
      </c>
      <c r="U32" s="4"/>
      <c r="V32" s="29">
        <f t="shared" si="3"/>
        <v>35</v>
      </c>
      <c r="W32" s="30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3"/>
      <c r="AV32" s="18"/>
      <c r="AW32" s="18"/>
      <c r="AX32" s="48"/>
      <c r="AY32" s="28"/>
      <c r="AZ32" s="28"/>
      <c r="BA32" s="28"/>
      <c r="BB32" s="28"/>
      <c r="BC32" s="28"/>
      <c r="BD32" s="28"/>
      <c r="BE32" s="48"/>
    </row>
    <row r="33" spans="1:57" ht="17.25" customHeight="1">
      <c r="A33" s="175"/>
      <c r="B33" s="156" t="s">
        <v>104</v>
      </c>
      <c r="C33" s="149" t="s">
        <v>53</v>
      </c>
      <c r="D33" s="156" t="s">
        <v>133</v>
      </c>
      <c r="E33" s="14">
        <v>2</v>
      </c>
      <c r="F33" s="3">
        <v>2</v>
      </c>
      <c r="G33" s="8">
        <v>2</v>
      </c>
      <c r="H33" s="3">
        <v>2</v>
      </c>
      <c r="I33" s="3">
        <v>2</v>
      </c>
      <c r="J33" s="8">
        <v>2</v>
      </c>
      <c r="K33" s="8">
        <v>4</v>
      </c>
      <c r="L33" s="8">
        <v>4</v>
      </c>
      <c r="M33" s="3">
        <v>4</v>
      </c>
      <c r="N33" s="3">
        <v>6</v>
      </c>
      <c r="O33" s="90"/>
      <c r="P33" s="3"/>
      <c r="Q33" s="3">
        <v>8</v>
      </c>
      <c r="R33" s="3">
        <v>6</v>
      </c>
      <c r="S33" s="14">
        <v>6</v>
      </c>
      <c r="T33" s="14">
        <v>4</v>
      </c>
      <c r="U33" s="14"/>
      <c r="V33" s="29">
        <f t="shared" si="3"/>
        <v>54</v>
      </c>
      <c r="W33" s="31"/>
      <c r="X33" s="5">
        <v>4</v>
      </c>
      <c r="Y33" s="5">
        <v>2</v>
      </c>
      <c r="Z33" s="5">
        <v>4</v>
      </c>
      <c r="AA33" s="5">
        <v>2</v>
      </c>
      <c r="AB33" s="5">
        <v>4</v>
      </c>
      <c r="AC33" s="5">
        <v>2</v>
      </c>
      <c r="AD33" s="5">
        <v>4</v>
      </c>
      <c r="AE33" s="5">
        <v>2</v>
      </c>
      <c r="AF33" s="5">
        <v>2</v>
      </c>
      <c r="AG33" s="5">
        <v>2</v>
      </c>
      <c r="AH33" s="5">
        <v>2</v>
      </c>
      <c r="AI33" s="5" t="s">
        <v>166</v>
      </c>
      <c r="AJ33" s="5">
        <v>2</v>
      </c>
      <c r="AK33" s="5">
        <v>2</v>
      </c>
      <c r="AL33" s="5">
        <v>2</v>
      </c>
      <c r="AM33" s="19">
        <v>2</v>
      </c>
      <c r="AN33" s="19">
        <v>2</v>
      </c>
      <c r="AO33" s="14">
        <v>2</v>
      </c>
      <c r="AP33" s="14">
        <v>2</v>
      </c>
      <c r="AQ33" s="14">
        <v>2</v>
      </c>
      <c r="AR33" s="14"/>
      <c r="AS33" s="17"/>
      <c r="AT33" s="17"/>
      <c r="AU33" s="13"/>
      <c r="AV33" s="18"/>
      <c r="AW33" s="18"/>
      <c r="AX33" s="55">
        <f>SUM(X33:AR33)</f>
        <v>46</v>
      </c>
      <c r="AY33" s="28"/>
      <c r="AZ33" s="28"/>
      <c r="BA33" s="28"/>
      <c r="BB33" s="28"/>
      <c r="BC33" s="28"/>
      <c r="BD33" s="28"/>
      <c r="BE33" s="51"/>
    </row>
    <row r="34" spans="1:57" ht="17.25" customHeight="1">
      <c r="A34" s="175"/>
      <c r="B34" s="157"/>
      <c r="C34" s="150"/>
      <c r="D34" s="157"/>
      <c r="E34" s="4">
        <f>E33/2</f>
        <v>1</v>
      </c>
      <c r="F34" s="4">
        <f>F33/2</f>
        <v>1</v>
      </c>
      <c r="G34" s="4">
        <f aca="true" t="shared" si="20" ref="G34:T34">G33/2</f>
        <v>1</v>
      </c>
      <c r="H34" s="4">
        <f t="shared" si="20"/>
        <v>1</v>
      </c>
      <c r="I34" s="4">
        <f t="shared" si="20"/>
        <v>1</v>
      </c>
      <c r="J34" s="4">
        <f t="shared" si="20"/>
        <v>1</v>
      </c>
      <c r="K34" s="4">
        <f t="shared" si="20"/>
        <v>2</v>
      </c>
      <c r="L34" s="4">
        <f t="shared" si="20"/>
        <v>2</v>
      </c>
      <c r="M34" s="4">
        <f t="shared" si="20"/>
        <v>2</v>
      </c>
      <c r="N34" s="4">
        <f t="shared" si="20"/>
        <v>3</v>
      </c>
      <c r="O34" s="90"/>
      <c r="P34" s="4"/>
      <c r="Q34" s="4">
        <f>Q33/2</f>
        <v>4</v>
      </c>
      <c r="R34" s="4">
        <f t="shared" si="20"/>
        <v>3</v>
      </c>
      <c r="S34" s="4">
        <f t="shared" si="20"/>
        <v>3</v>
      </c>
      <c r="T34" s="4">
        <f t="shared" si="20"/>
        <v>2</v>
      </c>
      <c r="U34" s="4"/>
      <c r="V34" s="29">
        <f>SUM(E34:U34)</f>
        <v>27</v>
      </c>
      <c r="W34" s="30"/>
      <c r="X34" s="4">
        <f>X33/2</f>
        <v>2</v>
      </c>
      <c r="Y34" s="4">
        <f aca="true" t="shared" si="21" ref="Y34:AH34">Y33/2</f>
        <v>1</v>
      </c>
      <c r="Z34" s="4">
        <f t="shared" si="21"/>
        <v>2</v>
      </c>
      <c r="AA34" s="4">
        <f t="shared" si="21"/>
        <v>1</v>
      </c>
      <c r="AB34" s="4">
        <f t="shared" si="21"/>
        <v>2</v>
      </c>
      <c r="AC34" s="4">
        <f t="shared" si="21"/>
        <v>1</v>
      </c>
      <c r="AD34" s="4">
        <f t="shared" si="21"/>
        <v>2</v>
      </c>
      <c r="AE34" s="4">
        <f t="shared" si="21"/>
        <v>1</v>
      </c>
      <c r="AF34" s="4">
        <f t="shared" si="21"/>
        <v>1</v>
      </c>
      <c r="AG34" s="4">
        <f t="shared" si="21"/>
        <v>1</v>
      </c>
      <c r="AH34" s="4">
        <f t="shared" si="21"/>
        <v>1</v>
      </c>
      <c r="AI34" s="4"/>
      <c r="AJ34" s="4">
        <f aca="true" t="shared" si="22" ref="AJ34:AQ34">AJ33/2</f>
        <v>1</v>
      </c>
      <c r="AK34" s="4">
        <f t="shared" si="22"/>
        <v>1</v>
      </c>
      <c r="AL34" s="4">
        <f t="shared" si="22"/>
        <v>1</v>
      </c>
      <c r="AM34" s="4">
        <f t="shared" si="22"/>
        <v>1</v>
      </c>
      <c r="AN34" s="4">
        <f t="shared" si="22"/>
        <v>1</v>
      </c>
      <c r="AO34" s="4">
        <f t="shared" si="22"/>
        <v>1</v>
      </c>
      <c r="AP34" s="4">
        <f t="shared" si="22"/>
        <v>1</v>
      </c>
      <c r="AQ34" s="4">
        <f t="shared" si="22"/>
        <v>1</v>
      </c>
      <c r="AR34" s="4"/>
      <c r="AS34" s="17"/>
      <c r="AT34" s="17"/>
      <c r="AU34" s="13"/>
      <c r="AV34" s="18"/>
      <c r="AW34" s="18"/>
      <c r="AX34" s="98">
        <f>SUM(X34:AW34)</f>
        <v>23</v>
      </c>
      <c r="AY34" s="28"/>
      <c r="AZ34" s="28"/>
      <c r="BA34" s="28"/>
      <c r="BB34" s="28"/>
      <c r="BC34" s="28"/>
      <c r="BD34" s="28"/>
      <c r="BE34" s="48"/>
    </row>
    <row r="35" spans="1:57" ht="17.25" customHeight="1">
      <c r="A35" s="175"/>
      <c r="B35" s="162" t="s">
        <v>38</v>
      </c>
      <c r="C35" s="151" t="s">
        <v>54</v>
      </c>
      <c r="D35" s="6"/>
      <c r="E35" s="1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5"/>
      <c r="R35" s="5"/>
      <c r="S35" s="14"/>
      <c r="T35" s="14"/>
      <c r="U35" s="14"/>
      <c r="V35" s="29"/>
      <c r="W35" s="31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3"/>
      <c r="AI35" s="3"/>
      <c r="AJ35" s="3"/>
      <c r="AK35" s="3"/>
      <c r="AL35" s="3"/>
      <c r="AM35" s="14"/>
      <c r="AN35" s="14"/>
      <c r="AO35" s="14"/>
      <c r="AP35" s="14"/>
      <c r="AQ35" s="14"/>
      <c r="AR35" s="14"/>
      <c r="AS35" s="14"/>
      <c r="AT35" s="19"/>
      <c r="AU35" s="19"/>
      <c r="AV35" s="19"/>
      <c r="AW35" s="18"/>
      <c r="AX35" s="51"/>
      <c r="AY35" s="28"/>
      <c r="AZ35" s="28"/>
      <c r="BA35" s="28"/>
      <c r="BB35" s="28"/>
      <c r="BC35" s="28"/>
      <c r="BD35" s="28"/>
      <c r="BE35" s="51"/>
    </row>
    <row r="36" spans="1:57" ht="22.5" customHeight="1">
      <c r="A36" s="175"/>
      <c r="B36" s="163"/>
      <c r="C36" s="144"/>
      <c r="D36" s="6"/>
      <c r="E36" s="1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5"/>
      <c r="R36" s="5"/>
      <c r="S36" s="14"/>
      <c r="T36" s="14"/>
      <c r="U36" s="14"/>
      <c r="V36" s="29"/>
      <c r="W36" s="31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17"/>
      <c r="AN36" s="17"/>
      <c r="AO36" s="17"/>
      <c r="AP36" s="17"/>
      <c r="AQ36" s="17"/>
      <c r="AR36" s="17"/>
      <c r="AS36" s="17"/>
      <c r="AT36" s="17"/>
      <c r="AU36" s="17"/>
      <c r="AV36" s="18"/>
      <c r="AW36" s="18"/>
      <c r="AX36" s="51"/>
      <c r="AY36" s="28"/>
      <c r="AZ36" s="28"/>
      <c r="BA36" s="28"/>
      <c r="BB36" s="28"/>
      <c r="BC36" s="28"/>
      <c r="BD36" s="28"/>
      <c r="BE36" s="51"/>
    </row>
    <row r="37" spans="1:57" ht="17.25" customHeight="1">
      <c r="A37" s="175"/>
      <c r="B37" s="156" t="s">
        <v>56</v>
      </c>
      <c r="C37" s="149" t="s">
        <v>55</v>
      </c>
      <c r="D37" s="156" t="s">
        <v>134</v>
      </c>
      <c r="E37" s="14">
        <v>6</v>
      </c>
      <c r="F37" s="3">
        <v>6</v>
      </c>
      <c r="G37" s="3">
        <v>6</v>
      </c>
      <c r="H37" s="3">
        <v>6</v>
      </c>
      <c r="I37" s="3">
        <v>6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/>
      <c r="P37" s="3"/>
      <c r="Q37" s="5"/>
      <c r="R37" s="5"/>
      <c r="S37" s="3"/>
      <c r="T37" s="14"/>
      <c r="U37" s="14"/>
      <c r="V37" s="29">
        <f t="shared" si="3"/>
        <v>50</v>
      </c>
      <c r="W37" s="31"/>
      <c r="X37" s="5">
        <v>10</v>
      </c>
      <c r="Y37" s="5">
        <v>14</v>
      </c>
      <c r="Z37" s="5">
        <v>16</v>
      </c>
      <c r="AA37" s="5">
        <v>14</v>
      </c>
      <c r="AB37" s="5">
        <v>16</v>
      </c>
      <c r="AC37" s="5">
        <v>14</v>
      </c>
      <c r="AD37" s="5">
        <v>16</v>
      </c>
      <c r="AE37" s="5">
        <v>14</v>
      </c>
      <c r="AF37" s="5">
        <v>18</v>
      </c>
      <c r="AG37" s="5">
        <v>14</v>
      </c>
      <c r="AH37" s="5">
        <v>18</v>
      </c>
      <c r="AI37" s="5" t="s">
        <v>166</v>
      </c>
      <c r="AJ37" s="5">
        <v>14</v>
      </c>
      <c r="AK37" s="5">
        <v>16</v>
      </c>
      <c r="AL37" s="5">
        <v>18</v>
      </c>
      <c r="AM37" s="19">
        <v>10</v>
      </c>
      <c r="AN37" s="19">
        <v>10</v>
      </c>
      <c r="AO37" s="19">
        <v>12</v>
      </c>
      <c r="AP37" s="14">
        <v>12</v>
      </c>
      <c r="AQ37" s="14">
        <v>12</v>
      </c>
      <c r="AR37" s="14">
        <v>6</v>
      </c>
      <c r="AS37" s="14"/>
      <c r="AT37" s="19"/>
      <c r="AU37" s="19"/>
      <c r="AV37" s="19"/>
      <c r="AW37" s="19"/>
      <c r="AX37" s="55">
        <f>SUM(X37:AS37)</f>
        <v>274</v>
      </c>
      <c r="AY37" s="28"/>
      <c r="AZ37" s="28"/>
      <c r="BA37" s="28"/>
      <c r="BB37" s="28"/>
      <c r="BC37" s="28"/>
      <c r="BD37" s="28"/>
      <c r="BE37" s="51"/>
    </row>
    <row r="38" spans="1:57" ht="17.25" customHeight="1">
      <c r="A38" s="175"/>
      <c r="B38" s="157"/>
      <c r="C38" s="150"/>
      <c r="D38" s="157"/>
      <c r="E38" s="4">
        <f>E37/2</f>
        <v>3</v>
      </c>
      <c r="F38" s="4">
        <f>F37/2</f>
        <v>3</v>
      </c>
      <c r="G38" s="4">
        <f aca="true" t="shared" si="23" ref="G38:N38">G37/2</f>
        <v>3</v>
      </c>
      <c r="H38" s="4">
        <f t="shared" si="23"/>
        <v>3</v>
      </c>
      <c r="I38" s="4">
        <f t="shared" si="23"/>
        <v>3</v>
      </c>
      <c r="J38" s="4">
        <f t="shared" si="23"/>
        <v>2</v>
      </c>
      <c r="K38" s="4">
        <f t="shared" si="23"/>
        <v>2</v>
      </c>
      <c r="L38" s="4">
        <f t="shared" si="23"/>
        <v>2</v>
      </c>
      <c r="M38" s="4">
        <f t="shared" si="23"/>
        <v>2</v>
      </c>
      <c r="N38" s="4">
        <f t="shared" si="23"/>
        <v>2</v>
      </c>
      <c r="O38" s="4"/>
      <c r="P38" s="4"/>
      <c r="Q38" s="4"/>
      <c r="R38" s="4"/>
      <c r="S38" s="4"/>
      <c r="T38" s="4"/>
      <c r="U38" s="4"/>
      <c r="V38" s="29">
        <f t="shared" si="3"/>
        <v>25</v>
      </c>
      <c r="W38" s="30"/>
      <c r="X38" s="4">
        <f>X37/2</f>
        <v>5</v>
      </c>
      <c r="Y38" s="4">
        <f aca="true" t="shared" si="24" ref="Y38:AH38">Y37/2</f>
        <v>7</v>
      </c>
      <c r="Z38" s="4">
        <f t="shared" si="24"/>
        <v>8</v>
      </c>
      <c r="AA38" s="4">
        <f t="shared" si="24"/>
        <v>7</v>
      </c>
      <c r="AB38" s="4">
        <f t="shared" si="24"/>
        <v>8</v>
      </c>
      <c r="AC38" s="4">
        <f t="shared" si="24"/>
        <v>7</v>
      </c>
      <c r="AD38" s="4">
        <f t="shared" si="24"/>
        <v>8</v>
      </c>
      <c r="AE38" s="4">
        <f t="shared" si="24"/>
        <v>7</v>
      </c>
      <c r="AF38" s="4">
        <f t="shared" si="24"/>
        <v>9</v>
      </c>
      <c r="AG38" s="4">
        <f t="shared" si="24"/>
        <v>7</v>
      </c>
      <c r="AH38" s="4">
        <f t="shared" si="24"/>
        <v>9</v>
      </c>
      <c r="AI38" s="4"/>
      <c r="AJ38" s="4">
        <f aca="true" t="shared" si="25" ref="AJ38:AR38">AJ37/2</f>
        <v>7</v>
      </c>
      <c r="AK38" s="4">
        <f t="shared" si="25"/>
        <v>8</v>
      </c>
      <c r="AL38" s="4">
        <f t="shared" si="25"/>
        <v>9</v>
      </c>
      <c r="AM38" s="4">
        <f t="shared" si="25"/>
        <v>5</v>
      </c>
      <c r="AN38" s="4">
        <f t="shared" si="25"/>
        <v>5</v>
      </c>
      <c r="AO38" s="4">
        <f t="shared" si="25"/>
        <v>6</v>
      </c>
      <c r="AP38" s="4">
        <f t="shared" si="25"/>
        <v>6</v>
      </c>
      <c r="AQ38" s="4">
        <f t="shared" si="25"/>
        <v>6</v>
      </c>
      <c r="AR38" s="4">
        <f t="shared" si="25"/>
        <v>3</v>
      </c>
      <c r="AS38" s="4"/>
      <c r="AT38" s="17"/>
      <c r="AU38" s="13"/>
      <c r="AV38" s="18"/>
      <c r="AW38" s="18"/>
      <c r="AX38" s="98">
        <f>SUM(Y38:AR38)</f>
        <v>132</v>
      </c>
      <c r="AY38" s="28"/>
      <c r="AZ38" s="28"/>
      <c r="BA38" s="28"/>
      <c r="BB38" s="28"/>
      <c r="BC38" s="28"/>
      <c r="BD38" s="28"/>
      <c r="BE38" s="48"/>
    </row>
    <row r="39" spans="1:57" ht="17.25" customHeight="1">
      <c r="A39" s="175"/>
      <c r="B39" s="5" t="s">
        <v>21</v>
      </c>
      <c r="C39" s="12"/>
      <c r="D39" s="6" t="s">
        <v>109</v>
      </c>
      <c r="E39" s="3"/>
      <c r="F39" s="3"/>
      <c r="G39" s="8"/>
      <c r="H39" s="3"/>
      <c r="I39" s="3"/>
      <c r="J39" s="8"/>
      <c r="K39" s="8"/>
      <c r="L39" s="8"/>
      <c r="M39" s="3"/>
      <c r="N39" s="3"/>
      <c r="O39" s="3">
        <v>36</v>
      </c>
      <c r="P39" s="14">
        <v>36</v>
      </c>
      <c r="Q39" s="14"/>
      <c r="R39" s="3"/>
      <c r="S39" s="3"/>
      <c r="T39" s="14"/>
      <c r="U39" s="14"/>
      <c r="V39" s="29"/>
      <c r="W39" s="30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9">
        <v>18</v>
      </c>
      <c r="AV39" s="19">
        <v>36</v>
      </c>
      <c r="AW39" s="19">
        <v>18</v>
      </c>
      <c r="AX39" s="55">
        <f>SUM(AU39:AW39)</f>
        <v>72</v>
      </c>
      <c r="AY39" s="29"/>
      <c r="AZ39" s="29"/>
      <c r="BA39" s="29"/>
      <c r="BB39" s="29"/>
      <c r="BC39" s="29"/>
      <c r="BD39" s="29"/>
      <c r="BE39" s="51"/>
    </row>
    <row r="40" spans="1:57" ht="17.25" customHeight="1">
      <c r="A40" s="175"/>
      <c r="B40" s="162" t="s">
        <v>59</v>
      </c>
      <c r="C40" s="151" t="s">
        <v>79</v>
      </c>
      <c r="D40" s="6"/>
      <c r="E40" s="3"/>
      <c r="F40" s="3"/>
      <c r="G40" s="8"/>
      <c r="H40" s="3"/>
      <c r="I40" s="3"/>
      <c r="J40" s="8"/>
      <c r="K40" s="8"/>
      <c r="L40" s="8"/>
      <c r="M40" s="3"/>
      <c r="N40" s="3"/>
      <c r="O40" s="3"/>
      <c r="P40" s="3"/>
      <c r="Q40" s="3"/>
      <c r="R40" s="3"/>
      <c r="S40" s="3"/>
      <c r="T40" s="14"/>
      <c r="U40" s="14"/>
      <c r="V40" s="28"/>
      <c r="W40" s="30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9"/>
      <c r="AV40" s="18"/>
      <c r="AW40" s="19"/>
      <c r="AX40" s="51"/>
      <c r="AY40" s="28"/>
      <c r="AZ40" s="28"/>
      <c r="BA40" s="28"/>
      <c r="BB40" s="28"/>
      <c r="BC40" s="28"/>
      <c r="BD40" s="28"/>
      <c r="BE40" s="51"/>
    </row>
    <row r="41" spans="1:57" ht="17.25" customHeight="1">
      <c r="A41" s="175"/>
      <c r="B41" s="163"/>
      <c r="C41" s="144"/>
      <c r="D41" s="6"/>
      <c r="E41" s="3"/>
      <c r="F41" s="3"/>
      <c r="G41" s="8"/>
      <c r="H41" s="3"/>
      <c r="I41" s="3"/>
      <c r="J41" s="8"/>
      <c r="K41" s="8"/>
      <c r="L41" s="8"/>
      <c r="M41" s="3"/>
      <c r="N41" s="3"/>
      <c r="O41" s="3"/>
      <c r="P41" s="3"/>
      <c r="Q41" s="3"/>
      <c r="R41" s="3"/>
      <c r="S41" s="3"/>
      <c r="T41" s="14"/>
      <c r="U41" s="14"/>
      <c r="V41" s="28"/>
      <c r="W41" s="30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9"/>
      <c r="AV41" s="18"/>
      <c r="AW41" s="19"/>
      <c r="AX41" s="51"/>
      <c r="AY41" s="28"/>
      <c r="AZ41" s="28"/>
      <c r="BA41" s="28"/>
      <c r="BB41" s="28"/>
      <c r="BC41" s="28"/>
      <c r="BD41" s="28"/>
      <c r="BE41" s="51"/>
    </row>
    <row r="42" spans="1:57" ht="20.25" customHeight="1">
      <c r="A42" s="175"/>
      <c r="B42" s="156" t="s">
        <v>61</v>
      </c>
      <c r="C42" s="149" t="s">
        <v>60</v>
      </c>
      <c r="D42" s="156" t="s">
        <v>110</v>
      </c>
      <c r="E42" s="3"/>
      <c r="F42" s="3"/>
      <c r="G42" s="8"/>
      <c r="H42" s="3"/>
      <c r="I42" s="3"/>
      <c r="J42" s="8"/>
      <c r="K42" s="8"/>
      <c r="L42" s="8"/>
      <c r="M42" s="3"/>
      <c r="N42" s="3"/>
      <c r="O42" s="3"/>
      <c r="P42" s="3"/>
      <c r="Q42" s="3"/>
      <c r="R42" s="3"/>
      <c r="S42" s="3"/>
      <c r="T42" s="14"/>
      <c r="U42" s="14"/>
      <c r="V42" s="28"/>
      <c r="W42" s="30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>
        <v>8</v>
      </c>
      <c r="AN42" s="14">
        <v>8</v>
      </c>
      <c r="AO42" s="14">
        <v>6</v>
      </c>
      <c r="AP42" s="14">
        <v>6</v>
      </c>
      <c r="AQ42" s="14">
        <v>6</v>
      </c>
      <c r="AR42" s="14">
        <v>6</v>
      </c>
      <c r="AS42" s="14"/>
      <c r="AT42" s="14"/>
      <c r="AU42" s="19"/>
      <c r="AV42" s="18"/>
      <c r="AW42" s="19"/>
      <c r="AX42" s="55">
        <f>SUM(Y42:AR42)</f>
        <v>40</v>
      </c>
      <c r="AY42" s="28"/>
      <c r="AZ42" s="28"/>
      <c r="BA42" s="28"/>
      <c r="BB42" s="28"/>
      <c r="BC42" s="28"/>
      <c r="BD42" s="28"/>
      <c r="BE42" s="51"/>
    </row>
    <row r="43" spans="1:57" ht="18" customHeight="1">
      <c r="A43" s="175"/>
      <c r="B43" s="157"/>
      <c r="C43" s="150"/>
      <c r="D43" s="157"/>
      <c r="E43" s="4"/>
      <c r="F43" s="4"/>
      <c r="G43" s="67"/>
      <c r="H43" s="4"/>
      <c r="I43" s="4"/>
      <c r="J43" s="67"/>
      <c r="K43" s="67"/>
      <c r="L43" s="67"/>
      <c r="M43" s="4"/>
      <c r="N43" s="4"/>
      <c r="O43" s="4"/>
      <c r="P43" s="4"/>
      <c r="Q43" s="4"/>
      <c r="R43" s="4"/>
      <c r="S43" s="4"/>
      <c r="T43" s="17"/>
      <c r="U43" s="17"/>
      <c r="V43" s="28"/>
      <c r="W43" s="30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>
        <f aca="true" t="shared" si="26" ref="AM43:AR43">AM42/2</f>
        <v>4</v>
      </c>
      <c r="AN43" s="17">
        <f t="shared" si="26"/>
        <v>4</v>
      </c>
      <c r="AO43" s="17">
        <f t="shared" si="26"/>
        <v>3</v>
      </c>
      <c r="AP43" s="17">
        <f t="shared" si="26"/>
        <v>3</v>
      </c>
      <c r="AQ43" s="17">
        <f t="shared" si="26"/>
        <v>3</v>
      </c>
      <c r="AR43" s="17">
        <f t="shared" si="26"/>
        <v>3</v>
      </c>
      <c r="AS43" s="17"/>
      <c r="AT43" s="17"/>
      <c r="AU43" s="18"/>
      <c r="AV43" s="18"/>
      <c r="AW43" s="18"/>
      <c r="AX43" s="98">
        <f>SUM(AM43:AW43)</f>
        <v>20</v>
      </c>
      <c r="AY43" s="28"/>
      <c r="AZ43" s="28"/>
      <c r="BA43" s="28"/>
      <c r="BB43" s="28"/>
      <c r="BC43" s="28"/>
      <c r="BD43" s="28"/>
      <c r="BE43" s="48"/>
    </row>
    <row r="44" spans="1:57" ht="17.25" customHeight="1">
      <c r="A44" s="175"/>
      <c r="B44" s="39" t="s">
        <v>62</v>
      </c>
      <c r="C44" s="40"/>
      <c r="D44" s="6" t="s">
        <v>92</v>
      </c>
      <c r="E44" s="3"/>
      <c r="F44" s="3"/>
      <c r="G44" s="8"/>
      <c r="H44" s="3"/>
      <c r="I44" s="3"/>
      <c r="J44" s="8"/>
      <c r="K44" s="8"/>
      <c r="L44" s="8"/>
      <c r="M44" s="3"/>
      <c r="N44" s="3"/>
      <c r="O44" s="3"/>
      <c r="P44" s="3"/>
      <c r="Q44" s="3"/>
      <c r="R44" s="3"/>
      <c r="S44" s="3"/>
      <c r="T44" s="14"/>
      <c r="U44" s="14"/>
      <c r="V44" s="28"/>
      <c r="W44" s="30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>
        <v>18</v>
      </c>
      <c r="AT44" s="14">
        <v>36</v>
      </c>
      <c r="AU44" s="19">
        <v>18</v>
      </c>
      <c r="AV44" s="19"/>
      <c r="AW44" s="19"/>
      <c r="AX44" s="98">
        <f>SUM(AS44:AW44)</f>
        <v>72</v>
      </c>
      <c r="AY44" s="28"/>
      <c r="AZ44" s="28"/>
      <c r="BA44" s="28"/>
      <c r="BB44" s="28"/>
      <c r="BC44" s="28"/>
      <c r="BD44" s="28"/>
      <c r="BE44" s="51"/>
    </row>
    <row r="45" spans="1:57" ht="33.75" customHeight="1">
      <c r="A45" s="175"/>
      <c r="B45" s="153" t="s">
        <v>125</v>
      </c>
      <c r="C45" s="153"/>
      <c r="D45" s="153"/>
      <c r="E45" s="19">
        <f>E37+E33+E31+E29+E27+E21+E19+E17+E13+E11+E9</f>
        <v>36</v>
      </c>
      <c r="F45" s="19">
        <f aca="true" t="shared" si="27" ref="F45:T45">F37+F33+F31+F29+F27+F21+F19+F17+F13+F11+F9</f>
        <v>36</v>
      </c>
      <c r="G45" s="19">
        <f t="shared" si="27"/>
        <v>36</v>
      </c>
      <c r="H45" s="19">
        <f t="shared" si="27"/>
        <v>36</v>
      </c>
      <c r="I45" s="19">
        <f t="shared" si="27"/>
        <v>36</v>
      </c>
      <c r="J45" s="19">
        <f t="shared" si="27"/>
        <v>36</v>
      </c>
      <c r="K45" s="19">
        <f t="shared" si="27"/>
        <v>36</v>
      </c>
      <c r="L45" s="19">
        <f t="shared" si="27"/>
        <v>36</v>
      </c>
      <c r="M45" s="19">
        <f t="shared" si="27"/>
        <v>36</v>
      </c>
      <c r="N45" s="19">
        <f t="shared" si="27"/>
        <v>36</v>
      </c>
      <c r="O45" s="19">
        <v>36</v>
      </c>
      <c r="P45" s="19">
        <v>36</v>
      </c>
      <c r="Q45" s="19">
        <f t="shared" si="27"/>
        <v>36</v>
      </c>
      <c r="R45" s="19">
        <f t="shared" si="27"/>
        <v>36</v>
      </c>
      <c r="S45" s="19">
        <f t="shared" si="27"/>
        <v>36</v>
      </c>
      <c r="T45" s="19">
        <f t="shared" si="27"/>
        <v>36</v>
      </c>
      <c r="U45" s="19">
        <v>36</v>
      </c>
      <c r="V45" s="55">
        <f>V42+V37+V33+V29+V27+V25+V21+V19+V13+V11+V44+V39+V31+V17+V9</f>
        <v>504</v>
      </c>
      <c r="W45" s="29"/>
      <c r="X45" s="19">
        <f>X42+X37+X33+X29+X27+X25+X21+X19+X13+X11</f>
        <v>36</v>
      </c>
      <c r="Y45" s="19">
        <f aca="true" t="shared" si="28" ref="Y45:AH45">Y42+Y37+Y33+Y29+Y27+Y25+Y21+Y19+Y13+Y11</f>
        <v>36</v>
      </c>
      <c r="Z45" s="19">
        <f t="shared" si="28"/>
        <v>36</v>
      </c>
      <c r="AA45" s="19">
        <f t="shared" si="28"/>
        <v>36</v>
      </c>
      <c r="AB45" s="19">
        <f t="shared" si="28"/>
        <v>36</v>
      </c>
      <c r="AC45" s="19">
        <f t="shared" si="28"/>
        <v>36</v>
      </c>
      <c r="AD45" s="19">
        <f t="shared" si="28"/>
        <v>36</v>
      </c>
      <c r="AE45" s="19">
        <f t="shared" si="28"/>
        <v>36</v>
      </c>
      <c r="AF45" s="19">
        <f t="shared" si="28"/>
        <v>36</v>
      </c>
      <c r="AG45" s="19">
        <f t="shared" si="28"/>
        <v>36</v>
      </c>
      <c r="AH45" s="19">
        <f t="shared" si="28"/>
        <v>36</v>
      </c>
      <c r="AI45" s="19"/>
      <c r="AJ45" s="19">
        <f aca="true" t="shared" si="29" ref="AJ45:AQ45">AJ42+AJ37+AJ33+AJ29+AJ27+AJ25+AJ21+AJ19+AJ13+AJ11</f>
        <v>36</v>
      </c>
      <c r="AK45" s="19">
        <f t="shared" si="29"/>
        <v>36</v>
      </c>
      <c r="AL45" s="19">
        <f t="shared" si="29"/>
        <v>36</v>
      </c>
      <c r="AM45" s="19">
        <f t="shared" si="29"/>
        <v>36</v>
      </c>
      <c r="AN45" s="19">
        <f t="shared" si="29"/>
        <v>36</v>
      </c>
      <c r="AO45" s="19">
        <f t="shared" si="29"/>
        <v>36</v>
      </c>
      <c r="AP45" s="19">
        <f t="shared" si="29"/>
        <v>36</v>
      </c>
      <c r="AQ45" s="19">
        <f t="shared" si="29"/>
        <v>36</v>
      </c>
      <c r="AR45" s="19">
        <v>36</v>
      </c>
      <c r="AS45" s="19">
        <v>36</v>
      </c>
      <c r="AT45" s="19">
        <f>SUM(AT15:AT44)</f>
        <v>36</v>
      </c>
      <c r="AU45" s="22">
        <f>SUM(AU15:AU44)</f>
        <v>36</v>
      </c>
      <c r="AV45" s="19">
        <f>SUM(AV15:AV44)</f>
        <v>36</v>
      </c>
      <c r="AW45" s="19">
        <f>SUM(AW15:AW44)</f>
        <v>18</v>
      </c>
      <c r="AX45" s="55">
        <f>AX42+AX37+AX33+AX29+AX27+AX25+AX21+AX19+AX13+AX11</f>
        <v>702</v>
      </c>
      <c r="AY45" s="29"/>
      <c r="AZ45" s="29"/>
      <c r="BA45" s="29"/>
      <c r="BB45" s="29"/>
      <c r="BC45" s="29"/>
      <c r="BD45" s="29"/>
      <c r="BE45" s="46"/>
    </row>
    <row r="46" spans="1:57" ht="15.75" customHeight="1">
      <c r="A46" s="175"/>
      <c r="B46" s="41"/>
      <c r="C46" s="41"/>
      <c r="D46" s="4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4"/>
      <c r="P46" s="17"/>
      <c r="Q46" s="18"/>
      <c r="R46" s="18"/>
      <c r="S46" s="18"/>
      <c r="T46" s="18"/>
      <c r="U46" s="35" t="s">
        <v>57</v>
      </c>
      <c r="V46" s="60"/>
      <c r="W46" s="4"/>
      <c r="X46" s="3"/>
      <c r="Y46" s="3"/>
      <c r="Z46" s="3"/>
      <c r="AA46" s="3"/>
      <c r="AB46" s="3"/>
      <c r="AC46" s="3"/>
      <c r="AD46" s="3"/>
      <c r="AE46" s="3"/>
      <c r="AF46" s="3"/>
      <c r="AG46" s="14"/>
      <c r="AH46" s="14"/>
      <c r="AI46" s="14"/>
      <c r="AJ46" s="14"/>
      <c r="AK46" s="14"/>
      <c r="AL46" s="14"/>
      <c r="AM46" s="14"/>
      <c r="AN46" s="14"/>
      <c r="AO46" s="14"/>
      <c r="AP46" s="17"/>
      <c r="AQ46" s="14"/>
      <c r="AR46" s="100" t="s">
        <v>25</v>
      </c>
      <c r="AS46" s="100" t="s">
        <v>25</v>
      </c>
      <c r="AT46" s="121"/>
      <c r="AU46" s="38"/>
      <c r="AV46" s="19"/>
      <c r="AW46" s="19"/>
      <c r="AX46" s="48"/>
      <c r="AY46" s="18"/>
      <c r="AZ46" s="18"/>
      <c r="BA46" s="18"/>
      <c r="BB46" s="18"/>
      <c r="BC46" s="18"/>
      <c r="BD46" s="18"/>
      <c r="BE46" s="46"/>
    </row>
    <row r="47" spans="1:57" ht="15.75">
      <c r="A47" s="175"/>
      <c r="B47" s="154" t="s">
        <v>126</v>
      </c>
      <c r="C47" s="154"/>
      <c r="D47" s="154"/>
      <c r="E47" s="70">
        <f>E38+E34+E32+E30+E28+E22+E20+E18+E14+E12+E10</f>
        <v>18</v>
      </c>
      <c r="F47" s="70">
        <f aca="true" t="shared" si="30" ref="F47:U47">F38+F34+F32+F30+F28+F22+F20+F18+F14+F12+F10</f>
        <v>18</v>
      </c>
      <c r="G47" s="70">
        <f t="shared" si="30"/>
        <v>17</v>
      </c>
      <c r="H47" s="70">
        <f t="shared" si="30"/>
        <v>18</v>
      </c>
      <c r="I47" s="70">
        <f t="shared" si="30"/>
        <v>18</v>
      </c>
      <c r="J47" s="70">
        <f t="shared" si="30"/>
        <v>18</v>
      </c>
      <c r="K47" s="70">
        <f t="shared" si="30"/>
        <v>18</v>
      </c>
      <c r="L47" s="70">
        <f t="shared" si="30"/>
        <v>19</v>
      </c>
      <c r="M47" s="70">
        <f t="shared" si="30"/>
        <v>18</v>
      </c>
      <c r="N47" s="70">
        <f t="shared" si="30"/>
        <v>18</v>
      </c>
      <c r="O47" s="70">
        <f>O38+Q34+Q32+Q30+Q28+Q22+Q20+Q18+Q14+Q12+Q10</f>
        <v>17</v>
      </c>
      <c r="P47" s="70">
        <f t="shared" si="30"/>
        <v>0</v>
      </c>
      <c r="Q47" s="70">
        <f t="shared" si="30"/>
        <v>17</v>
      </c>
      <c r="R47" s="70">
        <f t="shared" si="30"/>
        <v>18</v>
      </c>
      <c r="S47" s="70">
        <f t="shared" si="30"/>
        <v>17</v>
      </c>
      <c r="T47" s="70">
        <f t="shared" si="30"/>
        <v>16</v>
      </c>
      <c r="U47" s="70">
        <f t="shared" si="30"/>
        <v>0</v>
      </c>
      <c r="V47" s="92"/>
      <c r="W47" s="90"/>
      <c r="X47" s="70">
        <f aca="true" t="shared" si="31" ref="X47:AH47">X43+X38+X34+X30+X28+X26+X22+X20+X14</f>
        <v>18</v>
      </c>
      <c r="Y47" s="70">
        <f t="shared" si="31"/>
        <v>18</v>
      </c>
      <c r="Z47" s="70">
        <f t="shared" si="31"/>
        <v>18</v>
      </c>
      <c r="AA47" s="70">
        <f t="shared" si="31"/>
        <v>18</v>
      </c>
      <c r="AB47" s="70">
        <f t="shared" si="31"/>
        <v>18</v>
      </c>
      <c r="AC47" s="70">
        <f t="shared" si="31"/>
        <v>18</v>
      </c>
      <c r="AD47" s="70">
        <f t="shared" si="31"/>
        <v>18</v>
      </c>
      <c r="AE47" s="70">
        <f t="shared" si="31"/>
        <v>18</v>
      </c>
      <c r="AF47" s="70">
        <f t="shared" si="31"/>
        <v>18</v>
      </c>
      <c r="AG47" s="70">
        <f t="shared" si="31"/>
        <v>18</v>
      </c>
      <c r="AH47" s="70">
        <f t="shared" si="31"/>
        <v>18</v>
      </c>
      <c r="AI47" s="70"/>
      <c r="AJ47" s="70">
        <f aca="true" t="shared" si="32" ref="AJ47:AW47">AJ43+AJ38+AJ34+AJ30+AJ28+AJ26+AJ22+AJ20+AJ14</f>
        <v>18</v>
      </c>
      <c r="AK47" s="70">
        <f t="shared" si="32"/>
        <v>18</v>
      </c>
      <c r="AL47" s="70">
        <f t="shared" si="32"/>
        <v>18</v>
      </c>
      <c r="AM47" s="70">
        <f t="shared" si="32"/>
        <v>18</v>
      </c>
      <c r="AN47" s="70">
        <f t="shared" si="32"/>
        <v>18</v>
      </c>
      <c r="AO47" s="70">
        <f t="shared" si="32"/>
        <v>18</v>
      </c>
      <c r="AP47" s="70">
        <f t="shared" si="32"/>
        <v>18</v>
      </c>
      <c r="AQ47" s="70">
        <f t="shared" si="32"/>
        <v>18</v>
      </c>
      <c r="AR47" s="70">
        <f t="shared" si="32"/>
        <v>9</v>
      </c>
      <c r="AS47" s="70">
        <f t="shared" si="32"/>
        <v>0</v>
      </c>
      <c r="AT47" s="70">
        <f t="shared" si="32"/>
        <v>0</v>
      </c>
      <c r="AU47" s="70">
        <f t="shared" si="32"/>
        <v>0</v>
      </c>
      <c r="AV47" s="70">
        <f t="shared" si="32"/>
        <v>0</v>
      </c>
      <c r="AW47" s="70">
        <f t="shared" si="32"/>
        <v>0</v>
      </c>
      <c r="AX47" s="96"/>
      <c r="AY47" s="93"/>
      <c r="AZ47" s="93"/>
      <c r="BA47" s="93"/>
      <c r="BB47" s="93"/>
      <c r="BC47" s="93"/>
      <c r="BD47" s="25"/>
      <c r="BE47" s="51"/>
    </row>
    <row r="48" spans="1:57" s="94" customFormat="1" ht="15.75">
      <c r="A48" s="175"/>
      <c r="B48" s="155" t="s">
        <v>127</v>
      </c>
      <c r="C48" s="155"/>
      <c r="D48" s="155"/>
      <c r="E48" s="70">
        <f>E45+E47</f>
        <v>54</v>
      </c>
      <c r="F48" s="70">
        <f aca="true" t="shared" si="33" ref="F48:U48">F45+F47</f>
        <v>54</v>
      </c>
      <c r="G48" s="70">
        <f t="shared" si="33"/>
        <v>53</v>
      </c>
      <c r="H48" s="70">
        <f t="shared" si="33"/>
        <v>54</v>
      </c>
      <c r="I48" s="70">
        <f t="shared" si="33"/>
        <v>54</v>
      </c>
      <c r="J48" s="70">
        <f t="shared" si="33"/>
        <v>54</v>
      </c>
      <c r="K48" s="70">
        <f t="shared" si="33"/>
        <v>54</v>
      </c>
      <c r="L48" s="70">
        <f t="shared" si="33"/>
        <v>55</v>
      </c>
      <c r="M48" s="70">
        <f t="shared" si="33"/>
        <v>54</v>
      </c>
      <c r="N48" s="70">
        <f t="shared" si="33"/>
        <v>54</v>
      </c>
      <c r="O48" s="70">
        <f t="shared" si="33"/>
        <v>53</v>
      </c>
      <c r="P48" s="70">
        <f t="shared" si="33"/>
        <v>36</v>
      </c>
      <c r="Q48" s="70">
        <f t="shared" si="33"/>
        <v>53</v>
      </c>
      <c r="R48" s="70">
        <f t="shared" si="33"/>
        <v>54</v>
      </c>
      <c r="S48" s="70">
        <f t="shared" si="33"/>
        <v>53</v>
      </c>
      <c r="T48" s="70">
        <f t="shared" si="33"/>
        <v>52</v>
      </c>
      <c r="U48" s="70">
        <f t="shared" si="33"/>
        <v>36</v>
      </c>
      <c r="V48" s="95"/>
      <c r="W48" s="70"/>
      <c r="X48" s="70">
        <f aca="true" t="shared" si="34" ref="X48:AH48">X47+X45</f>
        <v>54</v>
      </c>
      <c r="Y48" s="70">
        <f t="shared" si="34"/>
        <v>54</v>
      </c>
      <c r="Z48" s="70">
        <f t="shared" si="34"/>
        <v>54</v>
      </c>
      <c r="AA48" s="70">
        <f t="shared" si="34"/>
        <v>54</v>
      </c>
      <c r="AB48" s="70">
        <f t="shared" si="34"/>
        <v>54</v>
      </c>
      <c r="AC48" s="70">
        <f t="shared" si="34"/>
        <v>54</v>
      </c>
      <c r="AD48" s="70">
        <f t="shared" si="34"/>
        <v>54</v>
      </c>
      <c r="AE48" s="70">
        <f t="shared" si="34"/>
        <v>54</v>
      </c>
      <c r="AF48" s="70">
        <f t="shared" si="34"/>
        <v>54</v>
      </c>
      <c r="AG48" s="70">
        <f t="shared" si="34"/>
        <v>54</v>
      </c>
      <c r="AH48" s="70">
        <f t="shared" si="34"/>
        <v>54</v>
      </c>
      <c r="AI48" s="70"/>
      <c r="AJ48" s="70">
        <f aca="true" t="shared" si="35" ref="AJ48:AW48">AJ47+AJ45</f>
        <v>54</v>
      </c>
      <c r="AK48" s="70">
        <f t="shared" si="35"/>
        <v>54</v>
      </c>
      <c r="AL48" s="70">
        <f t="shared" si="35"/>
        <v>54</v>
      </c>
      <c r="AM48" s="70">
        <f t="shared" si="35"/>
        <v>54</v>
      </c>
      <c r="AN48" s="70">
        <f t="shared" si="35"/>
        <v>54</v>
      </c>
      <c r="AO48" s="70">
        <f t="shared" si="35"/>
        <v>54</v>
      </c>
      <c r="AP48" s="70">
        <f t="shared" si="35"/>
        <v>54</v>
      </c>
      <c r="AQ48" s="70">
        <f t="shared" si="35"/>
        <v>54</v>
      </c>
      <c r="AR48" s="70">
        <f t="shared" si="35"/>
        <v>45</v>
      </c>
      <c r="AS48" s="70">
        <f t="shared" si="35"/>
        <v>36</v>
      </c>
      <c r="AT48" s="70">
        <f t="shared" si="35"/>
        <v>36</v>
      </c>
      <c r="AU48" s="70">
        <f t="shared" si="35"/>
        <v>36</v>
      </c>
      <c r="AV48" s="70">
        <f t="shared" si="35"/>
        <v>36</v>
      </c>
      <c r="AW48" s="70">
        <f t="shared" si="35"/>
        <v>18</v>
      </c>
      <c r="AX48" s="97"/>
      <c r="AY48" s="75"/>
      <c r="AZ48" s="75"/>
      <c r="BA48" s="75"/>
      <c r="BB48" s="75"/>
      <c r="BC48" s="75"/>
      <c r="BD48" s="66"/>
      <c r="BE48" s="95"/>
    </row>
    <row r="52" ht="15">
      <c r="AW52" s="89">
        <f>19.5*36</f>
        <v>702</v>
      </c>
    </row>
    <row r="53" spans="48:49" ht="15">
      <c r="AV53" s="82">
        <f>274-AW37</f>
        <v>274</v>
      </c>
      <c r="AW53" s="89">
        <f>AW52-AW45</f>
        <v>684</v>
      </c>
    </row>
  </sheetData>
  <sheetProtection/>
  <mergeCells count="71">
    <mergeCell ref="E1:BF1"/>
    <mergeCell ref="A7:A48"/>
    <mergeCell ref="D37:D38"/>
    <mergeCell ref="C42:C43"/>
    <mergeCell ref="B42:B43"/>
    <mergeCell ref="B37:B38"/>
    <mergeCell ref="C33:C34"/>
    <mergeCell ref="B33:B34"/>
    <mergeCell ref="C37:C38"/>
    <mergeCell ref="C40:C41"/>
    <mergeCell ref="B40:B41"/>
    <mergeCell ref="D42:D43"/>
    <mergeCell ref="B35:B36"/>
    <mergeCell ref="C35:C36"/>
    <mergeCell ref="D27:D28"/>
    <mergeCell ref="D21:D22"/>
    <mergeCell ref="D25:D26"/>
    <mergeCell ref="D33:D34"/>
    <mergeCell ref="D29:D30"/>
    <mergeCell ref="D31:D32"/>
    <mergeCell ref="B27:B28"/>
    <mergeCell ref="B19:B20"/>
    <mergeCell ref="E3:BD3"/>
    <mergeCell ref="E5:BD5"/>
    <mergeCell ref="C13:C14"/>
    <mergeCell ref="C25:C26"/>
    <mergeCell ref="D2:D6"/>
    <mergeCell ref="J2:L2"/>
    <mergeCell ref="N2:P2"/>
    <mergeCell ref="C19:C20"/>
    <mergeCell ref="A2:A6"/>
    <mergeCell ref="B2:B6"/>
    <mergeCell ref="C2:C6"/>
    <mergeCell ref="C7:C8"/>
    <mergeCell ref="B7:B8"/>
    <mergeCell ref="B31:B32"/>
    <mergeCell ref="C31:C32"/>
    <mergeCell ref="B9:B10"/>
    <mergeCell ref="B11:B12"/>
    <mergeCell ref="C27:C28"/>
    <mergeCell ref="B23:B24"/>
    <mergeCell ref="C23:C24"/>
    <mergeCell ref="C9:C10"/>
    <mergeCell ref="C11:C12"/>
    <mergeCell ref="B13:B14"/>
    <mergeCell ref="C21:C22"/>
    <mergeCell ref="B21:B22"/>
    <mergeCell ref="C15:C16"/>
    <mergeCell ref="D7:D8"/>
    <mergeCell ref="D19:D20"/>
    <mergeCell ref="D11:D12"/>
    <mergeCell ref="D13:D14"/>
    <mergeCell ref="D17:D18"/>
    <mergeCell ref="B45:D45"/>
    <mergeCell ref="B47:D47"/>
    <mergeCell ref="B48:D48"/>
    <mergeCell ref="D9:D10"/>
    <mergeCell ref="C17:C18"/>
    <mergeCell ref="B17:B18"/>
    <mergeCell ref="B15:B16"/>
    <mergeCell ref="C29:C30"/>
    <mergeCell ref="B29:B30"/>
    <mergeCell ref="B25:B26"/>
    <mergeCell ref="BA2:BD2"/>
    <mergeCell ref="R2:T2"/>
    <mergeCell ref="AA2:AC2"/>
    <mergeCell ref="AE2:AH2"/>
    <mergeCell ref="AN2:AQ2"/>
    <mergeCell ref="AS2:AU2"/>
    <mergeCell ref="AW2:AY2"/>
    <mergeCell ref="AJ2:AL2"/>
  </mergeCells>
  <printOptions/>
  <pageMargins left="0.7" right="0.7" top="0.75" bottom="0.75" header="0.3" footer="0.3"/>
  <pageSetup horizontalDpi="180" verticalDpi="180" orientation="landscape" paperSize="9" scale="60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3"/>
  <sheetViews>
    <sheetView zoomScale="65" zoomScaleNormal="65" zoomScalePageLayoutView="0" workbookViewId="0" topLeftCell="A1">
      <pane xSplit="4" ySplit="6" topLeftCell="E1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2" sqref="E2:BD2"/>
    </sheetView>
  </sheetViews>
  <sheetFormatPr defaultColWidth="9.140625" defaultRowHeight="15"/>
  <cols>
    <col min="1" max="1" width="3.57421875" style="82" customWidth="1"/>
    <col min="2" max="2" width="11.57421875" style="82" customWidth="1"/>
    <col min="3" max="3" width="39.7109375" style="82" customWidth="1"/>
    <col min="4" max="4" width="12.00390625" style="82" customWidth="1"/>
    <col min="5" max="21" width="4.7109375" style="82" customWidth="1"/>
    <col min="22" max="22" width="4.7109375" style="89" customWidth="1"/>
    <col min="23" max="23" width="4.7109375" style="82" customWidth="1"/>
    <col min="24" max="24" width="4.8515625" style="82" customWidth="1"/>
    <col min="25" max="25" width="5.421875" style="82" customWidth="1"/>
    <col min="26" max="48" width="4.7109375" style="82" customWidth="1"/>
    <col min="49" max="49" width="5.28125" style="99" customWidth="1"/>
    <col min="50" max="54" width="4.7109375" style="82" customWidth="1"/>
    <col min="55" max="55" width="4.57421875" style="82" customWidth="1"/>
    <col min="56" max="57" width="4.7109375" style="82" customWidth="1"/>
    <col min="58" max="58" width="6.421875" style="89" customWidth="1"/>
    <col min="59" max="16384" width="9.140625" style="82" customWidth="1"/>
  </cols>
  <sheetData>
    <row r="1" spans="1:58" ht="20.25">
      <c r="A1" s="110"/>
      <c r="B1" s="110"/>
      <c r="C1" s="111"/>
      <c r="D1" s="110"/>
      <c r="E1" s="176" t="s">
        <v>157</v>
      </c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07"/>
      <c r="BF1" s="108"/>
    </row>
    <row r="2" spans="1:58" ht="87" customHeight="1">
      <c r="A2" s="180" t="s">
        <v>0</v>
      </c>
      <c r="B2" s="180" t="s">
        <v>1</v>
      </c>
      <c r="C2" s="183" t="s">
        <v>2</v>
      </c>
      <c r="D2" s="198" t="s">
        <v>3</v>
      </c>
      <c r="E2" s="112" t="s">
        <v>136</v>
      </c>
      <c r="F2" s="112" t="s">
        <v>137</v>
      </c>
      <c r="G2" s="112" t="s">
        <v>138</v>
      </c>
      <c r="H2" s="112" t="s">
        <v>139</v>
      </c>
      <c r="I2" s="112" t="s">
        <v>140</v>
      </c>
      <c r="J2" s="152" t="s">
        <v>4</v>
      </c>
      <c r="K2" s="152"/>
      <c r="L2" s="152"/>
      <c r="M2" s="113" t="s">
        <v>141</v>
      </c>
      <c r="N2" s="152" t="s">
        <v>5</v>
      </c>
      <c r="O2" s="152"/>
      <c r="P2" s="152"/>
      <c r="Q2" s="113" t="s">
        <v>142</v>
      </c>
      <c r="R2" s="152" t="s">
        <v>6</v>
      </c>
      <c r="S2" s="152"/>
      <c r="T2" s="152"/>
      <c r="U2" s="114" t="s">
        <v>143</v>
      </c>
      <c r="V2" s="113" t="s">
        <v>144</v>
      </c>
      <c r="W2" s="113" t="s">
        <v>145</v>
      </c>
      <c r="X2" s="113" t="s">
        <v>146</v>
      </c>
      <c r="Y2" s="113" t="s">
        <v>147</v>
      </c>
      <c r="Z2" s="113" t="s">
        <v>148</v>
      </c>
      <c r="AA2" s="152" t="s">
        <v>7</v>
      </c>
      <c r="AB2" s="152"/>
      <c r="AC2" s="152"/>
      <c r="AD2" s="113" t="s">
        <v>149</v>
      </c>
      <c r="AE2" s="152" t="s">
        <v>8</v>
      </c>
      <c r="AF2" s="152"/>
      <c r="AG2" s="152"/>
      <c r="AH2" s="152"/>
      <c r="AI2" s="113" t="s">
        <v>150</v>
      </c>
      <c r="AJ2" s="152" t="s">
        <v>9</v>
      </c>
      <c r="AK2" s="152"/>
      <c r="AL2" s="152"/>
      <c r="AM2" s="113" t="s">
        <v>151</v>
      </c>
      <c r="AN2" s="152" t="s">
        <v>10</v>
      </c>
      <c r="AO2" s="152"/>
      <c r="AP2" s="152"/>
      <c r="AQ2" s="152"/>
      <c r="AR2" s="113" t="s">
        <v>152</v>
      </c>
      <c r="AS2" s="152" t="s">
        <v>11</v>
      </c>
      <c r="AT2" s="152"/>
      <c r="AU2" s="152"/>
      <c r="AV2" s="113" t="s">
        <v>153</v>
      </c>
      <c r="AW2" s="152" t="s">
        <v>124</v>
      </c>
      <c r="AX2" s="152"/>
      <c r="AY2" s="152"/>
      <c r="AZ2" s="113" t="s">
        <v>154</v>
      </c>
      <c r="BA2" s="152" t="s">
        <v>12</v>
      </c>
      <c r="BB2" s="152"/>
      <c r="BC2" s="152"/>
      <c r="BD2" s="152"/>
      <c r="BE2" s="109"/>
      <c r="BF2" s="59" t="s">
        <v>13</v>
      </c>
    </row>
    <row r="3" spans="1:58" ht="15" customHeight="1">
      <c r="A3" s="181"/>
      <c r="B3" s="181"/>
      <c r="C3" s="184"/>
      <c r="D3" s="199"/>
      <c r="E3" s="192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4"/>
      <c r="BE3" s="80"/>
      <c r="BF3" s="61"/>
    </row>
    <row r="4" spans="1:58" ht="15" customHeight="1">
      <c r="A4" s="181"/>
      <c r="B4" s="181"/>
      <c r="C4" s="184"/>
      <c r="D4" s="199"/>
      <c r="E4" s="115">
        <v>36</v>
      </c>
      <c r="F4" s="115">
        <v>37</v>
      </c>
      <c r="G4" s="115">
        <v>38</v>
      </c>
      <c r="H4" s="115">
        <v>39</v>
      </c>
      <c r="I4" s="116">
        <v>40</v>
      </c>
      <c r="J4" s="117">
        <v>41</v>
      </c>
      <c r="K4" s="117">
        <v>42</v>
      </c>
      <c r="L4" s="117">
        <v>43</v>
      </c>
      <c r="M4" s="117">
        <v>44</v>
      </c>
      <c r="N4" s="117">
        <v>45</v>
      </c>
      <c r="O4" s="117">
        <v>46</v>
      </c>
      <c r="P4" s="117">
        <v>47</v>
      </c>
      <c r="Q4" s="117">
        <v>48</v>
      </c>
      <c r="R4" s="117">
        <v>49</v>
      </c>
      <c r="S4" s="117">
        <v>50</v>
      </c>
      <c r="T4" s="117">
        <v>51</v>
      </c>
      <c r="U4" s="118">
        <v>52</v>
      </c>
      <c r="V4" s="118">
        <v>53</v>
      </c>
      <c r="W4" s="117">
        <v>1</v>
      </c>
      <c r="X4" s="117">
        <v>2</v>
      </c>
      <c r="Y4" s="117">
        <v>3</v>
      </c>
      <c r="Z4" s="117">
        <v>4</v>
      </c>
      <c r="AA4" s="117">
        <v>5</v>
      </c>
      <c r="AB4" s="117">
        <v>6</v>
      </c>
      <c r="AC4" s="117">
        <v>7</v>
      </c>
      <c r="AD4" s="117">
        <v>8</v>
      </c>
      <c r="AE4" s="117">
        <v>9</v>
      </c>
      <c r="AF4" s="117">
        <v>10</v>
      </c>
      <c r="AG4" s="117">
        <v>11</v>
      </c>
      <c r="AH4" s="117">
        <v>12</v>
      </c>
      <c r="AI4" s="117">
        <v>13</v>
      </c>
      <c r="AJ4" s="117">
        <v>14</v>
      </c>
      <c r="AK4" s="117">
        <v>15</v>
      </c>
      <c r="AL4" s="117">
        <v>16</v>
      </c>
      <c r="AM4" s="117">
        <v>17</v>
      </c>
      <c r="AN4" s="117">
        <v>18</v>
      </c>
      <c r="AO4" s="117">
        <v>19</v>
      </c>
      <c r="AP4" s="117">
        <v>20</v>
      </c>
      <c r="AQ4" s="117">
        <v>21</v>
      </c>
      <c r="AR4" s="117">
        <v>22</v>
      </c>
      <c r="AS4" s="117">
        <v>23</v>
      </c>
      <c r="AT4" s="117">
        <v>24</v>
      </c>
      <c r="AU4" s="117">
        <v>25</v>
      </c>
      <c r="AV4" s="117">
        <v>26</v>
      </c>
      <c r="AW4" s="119">
        <v>27</v>
      </c>
      <c r="AX4" s="117">
        <v>28</v>
      </c>
      <c r="AY4" s="117">
        <v>29</v>
      </c>
      <c r="AZ4" s="117">
        <v>30</v>
      </c>
      <c r="BA4" s="117">
        <v>31</v>
      </c>
      <c r="BB4" s="117">
        <v>32</v>
      </c>
      <c r="BC4" s="117">
        <v>33</v>
      </c>
      <c r="BD4" s="117">
        <v>34</v>
      </c>
      <c r="BE4" s="80"/>
      <c r="BF4" s="61"/>
    </row>
    <row r="5" spans="1:58" ht="15.75" customHeight="1">
      <c r="A5" s="181"/>
      <c r="B5" s="181"/>
      <c r="C5" s="184"/>
      <c r="D5" s="199"/>
      <c r="E5" s="195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7"/>
      <c r="BE5" s="80"/>
      <c r="BF5" s="61"/>
    </row>
    <row r="6" spans="1:58" ht="15" customHeight="1">
      <c r="A6" s="182"/>
      <c r="B6" s="182"/>
      <c r="C6" s="185"/>
      <c r="D6" s="200"/>
      <c r="E6" s="115">
        <v>1</v>
      </c>
      <c r="F6" s="115">
        <v>2</v>
      </c>
      <c r="G6" s="115">
        <v>3</v>
      </c>
      <c r="H6" s="115">
        <v>4</v>
      </c>
      <c r="I6" s="115">
        <v>5</v>
      </c>
      <c r="J6" s="115">
        <v>6</v>
      </c>
      <c r="K6" s="115">
        <v>7</v>
      </c>
      <c r="L6" s="115">
        <v>8</v>
      </c>
      <c r="M6" s="115">
        <v>9</v>
      </c>
      <c r="N6" s="115">
        <v>10</v>
      </c>
      <c r="O6" s="115">
        <v>11</v>
      </c>
      <c r="P6" s="115">
        <v>12</v>
      </c>
      <c r="Q6" s="115">
        <v>13</v>
      </c>
      <c r="R6" s="115">
        <v>14</v>
      </c>
      <c r="S6" s="115">
        <v>15</v>
      </c>
      <c r="T6" s="115">
        <v>16</v>
      </c>
      <c r="U6" s="115">
        <v>17</v>
      </c>
      <c r="V6" s="120">
        <v>18</v>
      </c>
      <c r="W6" s="115">
        <v>19</v>
      </c>
      <c r="X6" s="115">
        <v>20</v>
      </c>
      <c r="Y6" s="115">
        <v>21</v>
      </c>
      <c r="Z6" s="117">
        <v>22</v>
      </c>
      <c r="AA6" s="117">
        <v>23</v>
      </c>
      <c r="AB6" s="117">
        <v>24</v>
      </c>
      <c r="AC6" s="117">
        <v>25</v>
      </c>
      <c r="AD6" s="117">
        <v>26</v>
      </c>
      <c r="AE6" s="117">
        <v>27</v>
      </c>
      <c r="AF6" s="117">
        <v>28</v>
      </c>
      <c r="AG6" s="117">
        <v>29</v>
      </c>
      <c r="AH6" s="117">
        <v>30</v>
      </c>
      <c r="AI6" s="117">
        <v>31</v>
      </c>
      <c r="AJ6" s="117">
        <v>32</v>
      </c>
      <c r="AK6" s="117">
        <v>33</v>
      </c>
      <c r="AL6" s="117">
        <v>34</v>
      </c>
      <c r="AM6" s="117">
        <v>35</v>
      </c>
      <c r="AN6" s="117">
        <v>36</v>
      </c>
      <c r="AO6" s="117">
        <v>37</v>
      </c>
      <c r="AP6" s="118">
        <v>38</v>
      </c>
      <c r="AQ6" s="117">
        <v>39</v>
      </c>
      <c r="AR6" s="117">
        <v>40</v>
      </c>
      <c r="AS6" s="117">
        <v>41</v>
      </c>
      <c r="AT6" s="117">
        <v>42</v>
      </c>
      <c r="AU6" s="117">
        <v>43</v>
      </c>
      <c r="AV6" s="117">
        <v>44</v>
      </c>
      <c r="AW6" s="119">
        <v>45</v>
      </c>
      <c r="AX6" s="117">
        <v>46</v>
      </c>
      <c r="AY6" s="117">
        <v>47</v>
      </c>
      <c r="AZ6" s="117">
        <v>48</v>
      </c>
      <c r="BA6" s="117">
        <v>49</v>
      </c>
      <c r="BB6" s="117">
        <v>50</v>
      </c>
      <c r="BC6" s="117">
        <v>51</v>
      </c>
      <c r="BD6" s="117">
        <v>52</v>
      </c>
      <c r="BE6" s="81"/>
      <c r="BF6" s="62"/>
    </row>
    <row r="7" spans="1:58" ht="18" customHeight="1">
      <c r="A7" s="174" t="s">
        <v>19</v>
      </c>
      <c r="B7" s="186" t="s">
        <v>28</v>
      </c>
      <c r="C7" s="151" t="s">
        <v>27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29"/>
      <c r="W7" s="29"/>
      <c r="X7" s="6"/>
      <c r="Y7" s="19"/>
      <c r="Z7" s="18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20"/>
      <c r="AN7" s="20"/>
      <c r="AO7" s="20"/>
      <c r="AP7" s="20"/>
      <c r="AQ7" s="18"/>
      <c r="AR7" s="18"/>
      <c r="AS7" s="18"/>
      <c r="AT7" s="18"/>
      <c r="AU7" s="18"/>
      <c r="AV7" s="18"/>
      <c r="AW7" s="6"/>
      <c r="AX7" s="28"/>
      <c r="AY7" s="28"/>
      <c r="AZ7" s="28"/>
      <c r="BA7" s="28"/>
      <c r="BB7" s="28"/>
      <c r="BC7" s="28"/>
      <c r="BD7" s="28"/>
      <c r="BE7" s="18"/>
      <c r="BF7" s="51"/>
    </row>
    <row r="8" spans="1:58" ht="22.5" customHeight="1">
      <c r="A8" s="175"/>
      <c r="B8" s="187"/>
      <c r="C8" s="14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8"/>
      <c r="V8" s="29"/>
      <c r="W8" s="29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20"/>
      <c r="AN8" s="20"/>
      <c r="AO8" s="20"/>
      <c r="AP8" s="20"/>
      <c r="AQ8" s="18"/>
      <c r="AR8" s="18"/>
      <c r="AS8" s="18"/>
      <c r="AT8" s="18"/>
      <c r="AU8" s="18"/>
      <c r="AV8" s="18"/>
      <c r="AW8" s="18"/>
      <c r="AX8" s="28"/>
      <c r="AY8" s="28"/>
      <c r="AZ8" s="28"/>
      <c r="BA8" s="28"/>
      <c r="BB8" s="28"/>
      <c r="BC8" s="28"/>
      <c r="BD8" s="28"/>
      <c r="BE8" s="18"/>
      <c r="BF8" s="48"/>
    </row>
    <row r="9" spans="1:58" ht="18.75" customHeight="1">
      <c r="A9" s="175"/>
      <c r="B9" s="156" t="s">
        <v>35</v>
      </c>
      <c r="C9" s="149" t="s">
        <v>63</v>
      </c>
      <c r="D9" s="156" t="s">
        <v>111</v>
      </c>
      <c r="E9" s="5">
        <v>4</v>
      </c>
      <c r="F9" s="5">
        <v>2</v>
      </c>
      <c r="G9" s="5">
        <v>4</v>
      </c>
      <c r="H9" s="5">
        <v>2</v>
      </c>
      <c r="I9" s="5">
        <v>4</v>
      </c>
      <c r="J9" s="5">
        <v>4</v>
      </c>
      <c r="K9" s="5">
        <v>4</v>
      </c>
      <c r="L9" s="5">
        <v>4</v>
      </c>
      <c r="M9" s="5">
        <v>4</v>
      </c>
      <c r="N9" s="5">
        <v>4</v>
      </c>
      <c r="O9" s="5">
        <v>2</v>
      </c>
      <c r="P9" s="5">
        <v>2</v>
      </c>
      <c r="Q9" s="5">
        <v>2</v>
      </c>
      <c r="R9" s="5">
        <v>2</v>
      </c>
      <c r="S9" s="5">
        <v>4</v>
      </c>
      <c r="T9" s="90"/>
      <c r="U9" s="90"/>
      <c r="V9" s="29">
        <f aca="true" t="shared" si="0" ref="V9:V14">SUM(E9:S9)</f>
        <v>48</v>
      </c>
      <c r="W9" s="29"/>
      <c r="X9" s="19"/>
      <c r="Y9" s="19"/>
      <c r="Z9" s="19"/>
      <c r="AA9" s="19"/>
      <c r="AB9" s="19"/>
      <c r="AC9" s="20"/>
      <c r="AD9" s="20"/>
      <c r="AE9" s="20"/>
      <c r="AF9" s="20"/>
      <c r="AG9" s="19"/>
      <c r="AH9" s="19"/>
      <c r="AI9" s="19"/>
      <c r="AJ9" s="19"/>
      <c r="AK9" s="20"/>
      <c r="AL9" s="20"/>
      <c r="AM9" s="20"/>
      <c r="AN9" s="20"/>
      <c r="AO9" s="20"/>
      <c r="AP9" s="20"/>
      <c r="AQ9" s="18"/>
      <c r="AR9" s="18"/>
      <c r="AS9" s="18"/>
      <c r="AT9" s="18"/>
      <c r="AU9" s="18"/>
      <c r="AV9" s="18"/>
      <c r="AW9" s="18"/>
      <c r="AX9" s="28"/>
      <c r="AY9" s="28"/>
      <c r="AZ9" s="28"/>
      <c r="BA9" s="28"/>
      <c r="BB9" s="28"/>
      <c r="BC9" s="28"/>
      <c r="BD9" s="28"/>
      <c r="BE9" s="18"/>
      <c r="BF9" s="48"/>
    </row>
    <row r="10" spans="1:58" ht="15.75">
      <c r="A10" s="175"/>
      <c r="B10" s="157"/>
      <c r="C10" s="150"/>
      <c r="D10" s="157"/>
      <c r="E10" s="6">
        <v>1</v>
      </c>
      <c r="F10" s="6"/>
      <c r="G10" s="6">
        <v>1</v>
      </c>
      <c r="H10" s="6"/>
      <c r="I10" s="11">
        <v>1</v>
      </c>
      <c r="J10" s="18">
        <v>1</v>
      </c>
      <c r="K10" s="6"/>
      <c r="L10" s="6">
        <v>1</v>
      </c>
      <c r="M10" s="11">
        <v>1</v>
      </c>
      <c r="N10" s="11">
        <v>1</v>
      </c>
      <c r="O10" s="6">
        <v>1</v>
      </c>
      <c r="P10" s="18"/>
      <c r="Q10" s="90"/>
      <c r="R10" s="90"/>
      <c r="S10" s="90"/>
      <c r="T10" s="90"/>
      <c r="U10" s="90"/>
      <c r="V10" s="29">
        <f t="shared" si="0"/>
        <v>8</v>
      </c>
      <c r="W10" s="2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30"/>
      <c r="AL10" s="130"/>
      <c r="AM10" s="36"/>
      <c r="AN10" s="36"/>
      <c r="AO10" s="36"/>
      <c r="AP10" s="36"/>
      <c r="AQ10" s="18"/>
      <c r="AR10" s="18"/>
      <c r="AS10" s="18"/>
      <c r="AT10" s="18"/>
      <c r="AU10" s="18"/>
      <c r="AV10" s="18"/>
      <c r="AW10" s="18"/>
      <c r="AX10" s="28"/>
      <c r="AY10" s="28"/>
      <c r="AZ10" s="28"/>
      <c r="BA10" s="28"/>
      <c r="BB10" s="28"/>
      <c r="BC10" s="28"/>
      <c r="BD10" s="28"/>
      <c r="BE10" s="18"/>
      <c r="BF10" s="48"/>
    </row>
    <row r="11" spans="1:58" ht="19.5" customHeight="1">
      <c r="A11" s="175"/>
      <c r="B11" s="156" t="s">
        <v>30</v>
      </c>
      <c r="C11" s="149" t="s">
        <v>16</v>
      </c>
      <c r="D11" s="156" t="s">
        <v>159</v>
      </c>
      <c r="E11" s="5">
        <v>2</v>
      </c>
      <c r="F11" s="5">
        <v>2</v>
      </c>
      <c r="G11" s="5">
        <v>2</v>
      </c>
      <c r="H11" s="5">
        <v>2</v>
      </c>
      <c r="I11" s="10">
        <v>2</v>
      </c>
      <c r="J11" s="5">
        <v>2</v>
      </c>
      <c r="K11" s="5">
        <v>4</v>
      </c>
      <c r="L11" s="5">
        <v>4</v>
      </c>
      <c r="M11" s="10">
        <v>2</v>
      </c>
      <c r="N11" s="10">
        <v>2</v>
      </c>
      <c r="O11" s="5">
        <v>2</v>
      </c>
      <c r="P11" s="19">
        <v>2</v>
      </c>
      <c r="Q11" s="19">
        <v>2</v>
      </c>
      <c r="R11" s="19">
        <v>2</v>
      </c>
      <c r="S11" s="19">
        <v>4</v>
      </c>
      <c r="T11" s="90"/>
      <c r="U11" s="90"/>
      <c r="V11" s="29">
        <f t="shared" si="0"/>
        <v>36</v>
      </c>
      <c r="W11" s="29"/>
      <c r="X11" s="19">
        <v>2</v>
      </c>
      <c r="Y11" s="19">
        <v>2</v>
      </c>
      <c r="Z11" s="19">
        <v>2</v>
      </c>
      <c r="AA11" s="19">
        <v>2</v>
      </c>
      <c r="AB11" s="19">
        <v>2</v>
      </c>
      <c r="AC11" s="20">
        <v>2</v>
      </c>
      <c r="AD11" s="20">
        <v>2</v>
      </c>
      <c r="AE11" s="20">
        <v>4</v>
      </c>
      <c r="AF11" s="20">
        <v>4</v>
      </c>
      <c r="AG11" s="20">
        <v>4</v>
      </c>
      <c r="AH11" s="20">
        <v>2</v>
      </c>
      <c r="AI11" s="20" t="s">
        <v>166</v>
      </c>
      <c r="AJ11" s="20">
        <v>2</v>
      </c>
      <c r="AK11" s="20">
        <v>2</v>
      </c>
      <c r="AL11" s="20">
        <v>2</v>
      </c>
      <c r="AM11" s="20"/>
      <c r="AN11" s="20"/>
      <c r="AO11" s="20"/>
      <c r="AP11" s="19"/>
      <c r="AQ11" s="18"/>
      <c r="AR11" s="18"/>
      <c r="AS11" s="18"/>
      <c r="AT11" s="18"/>
      <c r="AU11" s="18"/>
      <c r="AV11" s="18"/>
      <c r="AW11" s="19"/>
      <c r="AX11" s="55">
        <f>SUM(X11:AN11)</f>
        <v>34</v>
      </c>
      <c r="AY11" s="28"/>
      <c r="AZ11" s="28"/>
      <c r="BA11" s="28"/>
      <c r="BB11" s="28"/>
      <c r="BC11" s="28"/>
      <c r="BD11" s="28"/>
      <c r="BE11" s="18"/>
      <c r="BF11" s="51"/>
    </row>
    <row r="12" spans="1:58" ht="15.75">
      <c r="A12" s="175"/>
      <c r="B12" s="157"/>
      <c r="C12" s="150"/>
      <c r="D12" s="157"/>
      <c r="E12" s="6">
        <v>1</v>
      </c>
      <c r="F12" s="6">
        <v>1</v>
      </c>
      <c r="G12" s="6">
        <v>1</v>
      </c>
      <c r="H12" s="6">
        <v>1</v>
      </c>
      <c r="I12" s="11">
        <v>1</v>
      </c>
      <c r="J12" s="6">
        <v>1</v>
      </c>
      <c r="K12" s="6"/>
      <c r="L12" s="6">
        <v>1</v>
      </c>
      <c r="M12" s="11"/>
      <c r="N12" s="11">
        <v>1</v>
      </c>
      <c r="O12" s="6">
        <v>1</v>
      </c>
      <c r="P12" s="18">
        <v>1</v>
      </c>
      <c r="Q12" s="90"/>
      <c r="R12" s="90"/>
      <c r="S12" s="90"/>
      <c r="T12" s="90"/>
      <c r="U12" s="90"/>
      <c r="V12" s="29">
        <f t="shared" si="0"/>
        <v>10</v>
      </c>
      <c r="W12" s="28"/>
      <c r="X12" s="18"/>
      <c r="Y12" s="18"/>
      <c r="Z12" s="18"/>
      <c r="AA12" s="18"/>
      <c r="AB12" s="18"/>
      <c r="AC12" s="18"/>
      <c r="AD12" s="18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8"/>
      <c r="AQ12" s="18"/>
      <c r="AR12" s="18"/>
      <c r="AS12" s="18"/>
      <c r="AT12" s="18"/>
      <c r="AU12" s="18"/>
      <c r="AV12" s="18"/>
      <c r="AW12" s="18"/>
      <c r="AX12" s="29"/>
      <c r="AY12" s="28"/>
      <c r="AZ12" s="28"/>
      <c r="BA12" s="28"/>
      <c r="BB12" s="28"/>
      <c r="BC12" s="28"/>
      <c r="BD12" s="28"/>
      <c r="BE12" s="18"/>
      <c r="BF12" s="48"/>
    </row>
    <row r="13" spans="1:58" ht="15.75">
      <c r="A13" s="175"/>
      <c r="B13" s="156" t="s">
        <v>31</v>
      </c>
      <c r="C13" s="156" t="s">
        <v>17</v>
      </c>
      <c r="D13" s="156" t="s">
        <v>159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4</v>
      </c>
      <c r="L13" s="5">
        <v>4</v>
      </c>
      <c r="M13" s="10">
        <v>4</v>
      </c>
      <c r="N13" s="10">
        <v>2</v>
      </c>
      <c r="O13" s="5">
        <v>2</v>
      </c>
      <c r="P13" s="19">
        <v>2</v>
      </c>
      <c r="Q13" s="19">
        <v>2</v>
      </c>
      <c r="R13" s="19">
        <v>2</v>
      </c>
      <c r="S13" s="19">
        <v>2</v>
      </c>
      <c r="T13" s="90"/>
      <c r="U13" s="90"/>
      <c r="V13" s="29">
        <f t="shared" si="0"/>
        <v>36</v>
      </c>
      <c r="W13" s="29"/>
      <c r="X13" s="19">
        <v>2</v>
      </c>
      <c r="Y13" s="19">
        <v>2</v>
      </c>
      <c r="Z13" s="19">
        <v>2</v>
      </c>
      <c r="AA13" s="19">
        <v>2</v>
      </c>
      <c r="AB13" s="19">
        <v>2</v>
      </c>
      <c r="AC13" s="19">
        <v>2</v>
      </c>
      <c r="AD13" s="19">
        <v>2</v>
      </c>
      <c r="AE13" s="19">
        <v>2</v>
      </c>
      <c r="AF13" s="19">
        <v>2</v>
      </c>
      <c r="AG13" s="19">
        <v>2</v>
      </c>
      <c r="AH13" s="19">
        <v>4</v>
      </c>
      <c r="AI13" s="19" t="s">
        <v>166</v>
      </c>
      <c r="AJ13" s="19">
        <v>4</v>
      </c>
      <c r="AK13" s="19">
        <v>4</v>
      </c>
      <c r="AL13" s="19">
        <v>2</v>
      </c>
      <c r="AM13" s="19"/>
      <c r="AN13" s="19"/>
      <c r="AO13" s="19"/>
      <c r="AP13" s="19"/>
      <c r="AQ13" s="18"/>
      <c r="AR13" s="18"/>
      <c r="AS13" s="18"/>
      <c r="AT13" s="18"/>
      <c r="AU13" s="18"/>
      <c r="AV13" s="18"/>
      <c r="AW13" s="19"/>
      <c r="AX13" s="55">
        <f>SUM(X13:AN13)</f>
        <v>34</v>
      </c>
      <c r="AY13" s="28"/>
      <c r="AZ13" s="28"/>
      <c r="BA13" s="28"/>
      <c r="BB13" s="28"/>
      <c r="BC13" s="28"/>
      <c r="BD13" s="28"/>
      <c r="BE13" s="18"/>
      <c r="BF13" s="51"/>
    </row>
    <row r="14" spans="1:58" ht="16.5" customHeight="1">
      <c r="A14" s="175"/>
      <c r="B14" s="157"/>
      <c r="C14" s="157"/>
      <c r="D14" s="157"/>
      <c r="E14" s="6">
        <v>2</v>
      </c>
      <c r="F14" s="6">
        <f>F13</f>
        <v>2</v>
      </c>
      <c r="G14" s="6">
        <f>G13</f>
        <v>2</v>
      </c>
      <c r="H14" s="6">
        <f>H13</f>
        <v>2</v>
      </c>
      <c r="I14" s="6">
        <f>I13</f>
        <v>2</v>
      </c>
      <c r="J14" s="6">
        <f>J13</f>
        <v>2</v>
      </c>
      <c r="K14" s="6">
        <v>4</v>
      </c>
      <c r="L14" s="6">
        <f aca="true" t="shared" si="1" ref="L14:S14">L13</f>
        <v>4</v>
      </c>
      <c r="M14" s="6">
        <f t="shared" si="1"/>
        <v>4</v>
      </c>
      <c r="N14" s="6">
        <f t="shared" si="1"/>
        <v>2</v>
      </c>
      <c r="O14" s="6">
        <f t="shared" si="1"/>
        <v>2</v>
      </c>
      <c r="P14" s="6">
        <f t="shared" si="1"/>
        <v>2</v>
      </c>
      <c r="Q14" s="6">
        <f t="shared" si="1"/>
        <v>2</v>
      </c>
      <c r="R14" s="6">
        <f t="shared" si="1"/>
        <v>2</v>
      </c>
      <c r="S14" s="6">
        <f t="shared" si="1"/>
        <v>2</v>
      </c>
      <c r="T14" s="90"/>
      <c r="U14" s="90"/>
      <c r="V14" s="29">
        <f t="shared" si="0"/>
        <v>36</v>
      </c>
      <c r="W14" s="29"/>
      <c r="X14" s="18">
        <v>2</v>
      </c>
      <c r="Y14" s="18">
        <f>Y13</f>
        <v>2</v>
      </c>
      <c r="Z14" s="18">
        <f aca="true" t="shared" si="2" ref="Z14:AH14">Z13</f>
        <v>2</v>
      </c>
      <c r="AA14" s="18">
        <f t="shared" si="2"/>
        <v>2</v>
      </c>
      <c r="AB14" s="18">
        <f t="shared" si="2"/>
        <v>2</v>
      </c>
      <c r="AC14" s="18">
        <f t="shared" si="2"/>
        <v>2</v>
      </c>
      <c r="AD14" s="18">
        <f t="shared" si="2"/>
        <v>2</v>
      </c>
      <c r="AE14" s="18">
        <f t="shared" si="2"/>
        <v>2</v>
      </c>
      <c r="AF14" s="18">
        <f t="shared" si="2"/>
        <v>2</v>
      </c>
      <c r="AG14" s="18">
        <f t="shared" si="2"/>
        <v>2</v>
      </c>
      <c r="AH14" s="18">
        <f t="shared" si="2"/>
        <v>4</v>
      </c>
      <c r="AI14" s="18"/>
      <c r="AJ14" s="18">
        <f>AJ13</f>
        <v>4</v>
      </c>
      <c r="AK14" s="18">
        <f>AK13</f>
        <v>4</v>
      </c>
      <c r="AL14" s="18">
        <f>AL13</f>
        <v>2</v>
      </c>
      <c r="AM14" s="18"/>
      <c r="AN14" s="18"/>
      <c r="AO14" s="18"/>
      <c r="AP14" s="20"/>
      <c r="AQ14" s="18"/>
      <c r="AR14" s="18"/>
      <c r="AS14" s="18"/>
      <c r="AT14" s="18"/>
      <c r="AU14" s="18"/>
      <c r="AV14" s="18"/>
      <c r="AW14" s="18"/>
      <c r="AX14" s="29">
        <f>SUM(X14:AN14)</f>
        <v>34</v>
      </c>
      <c r="AY14" s="28"/>
      <c r="AZ14" s="28"/>
      <c r="BA14" s="28"/>
      <c r="BB14" s="28"/>
      <c r="BC14" s="28"/>
      <c r="BD14" s="28"/>
      <c r="BE14" s="18"/>
      <c r="BF14" s="48"/>
    </row>
    <row r="15" spans="1:58" ht="18.75" customHeight="1" hidden="1">
      <c r="A15" s="175"/>
      <c r="B15" s="162"/>
      <c r="C15" s="159"/>
      <c r="D15" s="6"/>
      <c r="E15" s="5"/>
      <c r="F15" s="5"/>
      <c r="G15" s="5"/>
      <c r="H15" s="5"/>
      <c r="I15" s="10"/>
      <c r="J15" s="5"/>
      <c r="K15" s="5"/>
      <c r="L15" s="5"/>
      <c r="M15" s="10"/>
      <c r="N15" s="10"/>
      <c r="O15" s="5"/>
      <c r="P15" s="18"/>
      <c r="Q15" s="90"/>
      <c r="R15" s="90"/>
      <c r="S15" s="90"/>
      <c r="T15" s="90"/>
      <c r="U15" s="90"/>
      <c r="V15" s="29">
        <f>SUM(E15:P15)</f>
        <v>0</v>
      </c>
      <c r="W15" s="29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20"/>
      <c r="AN15" s="20"/>
      <c r="AO15" s="20"/>
      <c r="AP15" s="20"/>
      <c r="AQ15" s="18"/>
      <c r="AR15" s="18"/>
      <c r="AS15" s="18"/>
      <c r="AT15" s="18"/>
      <c r="AU15" s="18"/>
      <c r="AV15" s="18"/>
      <c r="AW15" s="18"/>
      <c r="AX15" s="29">
        <f>SUM(X15:AN15)</f>
        <v>0</v>
      </c>
      <c r="AY15" s="28"/>
      <c r="AZ15" s="28"/>
      <c r="BA15" s="28"/>
      <c r="BB15" s="28"/>
      <c r="BC15" s="28"/>
      <c r="BD15" s="28"/>
      <c r="BE15" s="18"/>
      <c r="BF15" s="48"/>
    </row>
    <row r="16" spans="1:58" ht="57.75" customHeight="1" hidden="1">
      <c r="A16" s="175"/>
      <c r="B16" s="163"/>
      <c r="C16" s="161"/>
      <c r="D16" s="6"/>
      <c r="E16" s="5"/>
      <c r="F16" s="5"/>
      <c r="G16" s="5"/>
      <c r="H16" s="5"/>
      <c r="I16" s="10"/>
      <c r="J16" s="5"/>
      <c r="K16" s="5"/>
      <c r="L16" s="19"/>
      <c r="M16" s="10"/>
      <c r="N16" s="11"/>
      <c r="O16" s="5"/>
      <c r="P16" s="18"/>
      <c r="Q16" s="90"/>
      <c r="R16" s="90"/>
      <c r="S16" s="90"/>
      <c r="T16" s="90"/>
      <c r="U16" s="90"/>
      <c r="V16" s="29">
        <f>SUM(E16:P16)</f>
        <v>0</v>
      </c>
      <c r="W16" s="29"/>
      <c r="X16" s="19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20"/>
      <c r="AN16" s="20"/>
      <c r="AO16" s="20"/>
      <c r="AP16" s="20"/>
      <c r="AQ16" s="18"/>
      <c r="AR16" s="18"/>
      <c r="AS16" s="18"/>
      <c r="AT16" s="18"/>
      <c r="AU16" s="18"/>
      <c r="AV16" s="18"/>
      <c r="AW16" s="18"/>
      <c r="AX16" s="29">
        <f>SUM(X16:AN16)</f>
        <v>0</v>
      </c>
      <c r="AY16" s="28"/>
      <c r="AZ16" s="28"/>
      <c r="BA16" s="28"/>
      <c r="BB16" s="28"/>
      <c r="BC16" s="28"/>
      <c r="BD16" s="28"/>
      <c r="BE16" s="18"/>
      <c r="BF16" s="48"/>
    </row>
    <row r="17" spans="1:58" ht="17.25" customHeight="1">
      <c r="A17" s="175"/>
      <c r="B17" s="162" t="s">
        <v>20</v>
      </c>
      <c r="C17" s="159" t="s">
        <v>64</v>
      </c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90"/>
      <c r="R17" s="90"/>
      <c r="S17" s="90"/>
      <c r="T17" s="90"/>
      <c r="U17" s="90"/>
      <c r="V17" s="29"/>
      <c r="W17" s="29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20"/>
      <c r="AN17" s="20"/>
      <c r="AO17" s="20"/>
      <c r="AP17" s="20"/>
      <c r="AQ17" s="18"/>
      <c r="AR17" s="18"/>
      <c r="AS17" s="18"/>
      <c r="AT17" s="18"/>
      <c r="AU17" s="18"/>
      <c r="AV17" s="18"/>
      <c r="AW17" s="18"/>
      <c r="AX17" s="29"/>
      <c r="AY17" s="28"/>
      <c r="AZ17" s="28"/>
      <c r="BA17" s="28"/>
      <c r="BB17" s="28"/>
      <c r="BC17" s="28"/>
      <c r="BD17" s="28"/>
      <c r="BE17" s="18"/>
      <c r="BF17" s="48"/>
    </row>
    <row r="18" spans="1:58" ht="16.5" customHeight="1">
      <c r="A18" s="175"/>
      <c r="B18" s="163"/>
      <c r="C18" s="161"/>
      <c r="D18" s="6"/>
      <c r="E18" s="5"/>
      <c r="F18" s="5"/>
      <c r="G18" s="5"/>
      <c r="H18" s="5"/>
      <c r="I18" s="10"/>
      <c r="J18" s="5"/>
      <c r="K18" s="5"/>
      <c r="L18" s="5"/>
      <c r="M18" s="10"/>
      <c r="N18" s="10"/>
      <c r="O18" s="5"/>
      <c r="P18" s="19"/>
      <c r="Q18" s="90"/>
      <c r="R18" s="90"/>
      <c r="S18" s="90"/>
      <c r="T18" s="90"/>
      <c r="U18" s="90"/>
      <c r="V18" s="29"/>
      <c r="W18" s="2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20"/>
      <c r="AN18" s="20"/>
      <c r="AO18" s="20"/>
      <c r="AP18" s="20"/>
      <c r="AQ18" s="18"/>
      <c r="AR18" s="18"/>
      <c r="AS18" s="18"/>
      <c r="AT18" s="18"/>
      <c r="AU18" s="18"/>
      <c r="AV18" s="18"/>
      <c r="AW18" s="18"/>
      <c r="AX18" s="29"/>
      <c r="AY18" s="28"/>
      <c r="AZ18" s="28"/>
      <c r="BA18" s="28"/>
      <c r="BB18" s="28"/>
      <c r="BC18" s="28"/>
      <c r="BD18" s="28"/>
      <c r="BE18" s="18"/>
      <c r="BF18" s="51"/>
    </row>
    <row r="19" spans="1:58" ht="17.25" customHeight="1">
      <c r="A19" s="175"/>
      <c r="B19" s="156" t="s">
        <v>112</v>
      </c>
      <c r="C19" s="149" t="s">
        <v>26</v>
      </c>
      <c r="D19" s="6" t="s">
        <v>113</v>
      </c>
      <c r="E19" s="5"/>
      <c r="F19" s="5"/>
      <c r="G19" s="5"/>
      <c r="H19" s="5"/>
      <c r="I19" s="5"/>
      <c r="J19" s="5"/>
      <c r="K19" s="5"/>
      <c r="L19" s="5">
        <v>4</v>
      </c>
      <c r="M19" s="5">
        <v>4</v>
      </c>
      <c r="N19" s="5">
        <v>4</v>
      </c>
      <c r="O19" s="123">
        <v>4</v>
      </c>
      <c r="P19" s="123">
        <v>4</v>
      </c>
      <c r="Q19" s="123">
        <v>4</v>
      </c>
      <c r="R19" s="123">
        <v>4</v>
      </c>
      <c r="S19" s="123">
        <v>6</v>
      </c>
      <c r="T19" s="90"/>
      <c r="U19" s="90"/>
      <c r="V19" s="29">
        <f>SUM(L19:U19)</f>
        <v>34</v>
      </c>
      <c r="W19" s="2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20"/>
      <c r="AN19" s="20"/>
      <c r="AO19" s="49"/>
      <c r="AP19" s="18"/>
      <c r="AQ19" s="18"/>
      <c r="AR19" s="18"/>
      <c r="AS19" s="18"/>
      <c r="AT19" s="18"/>
      <c r="AU19" s="18"/>
      <c r="AV19" s="18"/>
      <c r="AW19" s="18"/>
      <c r="AX19" s="29">
        <f>SUM(X19:AN19)</f>
        <v>0</v>
      </c>
      <c r="AY19" s="28"/>
      <c r="AZ19" s="28"/>
      <c r="BA19" s="28"/>
      <c r="BB19" s="28"/>
      <c r="BC19" s="28"/>
      <c r="BD19" s="28"/>
      <c r="BE19" s="18"/>
      <c r="BF19" s="51"/>
    </row>
    <row r="20" spans="1:58" ht="18.75" customHeight="1">
      <c r="A20" s="175"/>
      <c r="B20" s="157"/>
      <c r="C20" s="150"/>
      <c r="D20" s="98" t="s">
        <v>162</v>
      </c>
      <c r="E20" s="5"/>
      <c r="F20" s="5"/>
      <c r="G20" s="5"/>
      <c r="H20" s="5"/>
      <c r="I20" s="5"/>
      <c r="J20" s="5"/>
      <c r="K20" s="5"/>
      <c r="L20" s="6">
        <f>L19/2</f>
        <v>2</v>
      </c>
      <c r="M20" s="6">
        <f aca="true" t="shared" si="3" ref="M20:S20">M19/2</f>
        <v>2</v>
      </c>
      <c r="N20" s="6">
        <f t="shared" si="3"/>
        <v>2</v>
      </c>
      <c r="O20" s="6">
        <f t="shared" si="3"/>
        <v>2</v>
      </c>
      <c r="P20" s="6">
        <f t="shared" si="3"/>
        <v>2</v>
      </c>
      <c r="Q20" s="6">
        <f t="shared" si="3"/>
        <v>2</v>
      </c>
      <c r="R20" s="6">
        <f t="shared" si="3"/>
        <v>2</v>
      </c>
      <c r="S20" s="6">
        <f t="shared" si="3"/>
        <v>3</v>
      </c>
      <c r="T20" s="90"/>
      <c r="U20" s="90"/>
      <c r="V20" s="29">
        <f>SUM(L20:U20)</f>
        <v>17</v>
      </c>
      <c r="W20" s="29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20"/>
      <c r="AQ20" s="18"/>
      <c r="AR20" s="18"/>
      <c r="AS20" s="18"/>
      <c r="AT20" s="18"/>
      <c r="AU20" s="18"/>
      <c r="AV20" s="18"/>
      <c r="AW20" s="18"/>
      <c r="AX20" s="29">
        <f>SUM(X20:AN20)</f>
        <v>0</v>
      </c>
      <c r="AY20" s="28"/>
      <c r="AZ20" s="28"/>
      <c r="BA20" s="28"/>
      <c r="BB20" s="28"/>
      <c r="BC20" s="28"/>
      <c r="BD20" s="28"/>
      <c r="BE20" s="18"/>
      <c r="BF20" s="48"/>
    </row>
    <row r="21" spans="1:58" ht="18.75" customHeight="1">
      <c r="A21" s="175"/>
      <c r="B21" s="156" t="s">
        <v>114</v>
      </c>
      <c r="C21" s="149" t="s">
        <v>65</v>
      </c>
      <c r="D21" s="6" t="s">
        <v>115</v>
      </c>
      <c r="E21" s="5"/>
      <c r="F21" s="5"/>
      <c r="G21" s="5"/>
      <c r="H21" s="5"/>
      <c r="I21" s="5"/>
      <c r="J21" s="5"/>
      <c r="K21" s="19"/>
      <c r="L21" s="19"/>
      <c r="M21" s="19"/>
      <c r="N21" s="19"/>
      <c r="O21" s="19"/>
      <c r="P21" s="18"/>
      <c r="Q21" s="90"/>
      <c r="R21" s="90"/>
      <c r="S21" s="90"/>
      <c r="T21" s="90"/>
      <c r="U21" s="90"/>
      <c r="V21" s="29"/>
      <c r="W21" s="29"/>
      <c r="X21" s="19">
        <v>2</v>
      </c>
      <c r="Y21" s="19">
        <v>2</v>
      </c>
      <c r="Z21" s="19"/>
      <c r="AA21" s="19">
        <v>2</v>
      </c>
      <c r="AB21" s="19">
        <v>2</v>
      </c>
      <c r="AC21" s="19"/>
      <c r="AD21" s="19">
        <v>2</v>
      </c>
      <c r="AE21" s="19">
        <v>2</v>
      </c>
      <c r="AF21" s="19"/>
      <c r="AG21" s="19">
        <v>2</v>
      </c>
      <c r="AH21" s="19">
        <v>2</v>
      </c>
      <c r="AI21" s="19" t="s">
        <v>166</v>
      </c>
      <c r="AJ21" s="19">
        <v>4</v>
      </c>
      <c r="AK21" s="19">
        <v>2</v>
      </c>
      <c r="AL21" s="19"/>
      <c r="AM21" s="20"/>
      <c r="AN21" s="20"/>
      <c r="AO21" s="20"/>
      <c r="AP21" s="20"/>
      <c r="AQ21" s="18"/>
      <c r="AR21" s="18"/>
      <c r="AS21" s="18"/>
      <c r="AT21" s="18"/>
      <c r="AU21" s="18"/>
      <c r="AV21" s="18"/>
      <c r="AW21" s="18"/>
      <c r="AX21" s="55">
        <f>SUM(X21:AN21)</f>
        <v>22</v>
      </c>
      <c r="AY21" s="28"/>
      <c r="AZ21" s="28"/>
      <c r="BA21" s="28"/>
      <c r="BB21" s="28"/>
      <c r="BC21" s="28"/>
      <c r="BD21" s="28"/>
      <c r="BE21" s="18"/>
      <c r="BF21" s="48"/>
    </row>
    <row r="22" spans="1:58" ht="18.75" customHeight="1">
      <c r="A22" s="175"/>
      <c r="B22" s="179"/>
      <c r="C22" s="150"/>
      <c r="D22" s="98" t="s">
        <v>161</v>
      </c>
      <c r="E22" s="5"/>
      <c r="F22" s="5"/>
      <c r="G22" s="5"/>
      <c r="H22" s="5"/>
      <c r="I22" s="5"/>
      <c r="J22" s="5"/>
      <c r="K22" s="19"/>
      <c r="L22" s="19"/>
      <c r="M22" s="19">
        <v>2</v>
      </c>
      <c r="N22" s="19">
        <v>6</v>
      </c>
      <c r="O22" s="19">
        <v>8</v>
      </c>
      <c r="P22" s="19">
        <v>8</v>
      </c>
      <c r="Q22" s="139">
        <v>10</v>
      </c>
      <c r="R22" s="139">
        <v>10</v>
      </c>
      <c r="S22" s="139">
        <v>2</v>
      </c>
      <c r="T22" s="90"/>
      <c r="U22" s="90"/>
      <c r="V22" s="29">
        <f>SUM(M22:U22)</f>
        <v>46</v>
      </c>
      <c r="W22" s="29"/>
      <c r="X22" s="18">
        <f>X21/2</f>
        <v>1</v>
      </c>
      <c r="Y22" s="18">
        <f aca="true" t="shared" si="4" ref="Y22:AH22">Y21/2</f>
        <v>1</v>
      </c>
      <c r="Z22" s="18">
        <f t="shared" si="4"/>
        <v>0</v>
      </c>
      <c r="AA22" s="18">
        <f t="shared" si="4"/>
        <v>1</v>
      </c>
      <c r="AB22" s="18">
        <f t="shared" si="4"/>
        <v>1</v>
      </c>
      <c r="AC22" s="18">
        <f t="shared" si="4"/>
        <v>0</v>
      </c>
      <c r="AD22" s="18">
        <f t="shared" si="4"/>
        <v>1</v>
      </c>
      <c r="AE22" s="18">
        <f t="shared" si="4"/>
        <v>1</v>
      </c>
      <c r="AF22" s="18">
        <f t="shared" si="4"/>
        <v>0</v>
      </c>
      <c r="AG22" s="18">
        <f t="shared" si="4"/>
        <v>1</v>
      </c>
      <c r="AH22" s="18">
        <f t="shared" si="4"/>
        <v>1</v>
      </c>
      <c r="AI22" s="18"/>
      <c r="AJ22" s="18">
        <f>AJ21/2</f>
        <v>2</v>
      </c>
      <c r="AK22" s="18">
        <f>AK21/2</f>
        <v>1</v>
      </c>
      <c r="AL22" s="18"/>
      <c r="AM22" s="18"/>
      <c r="AN22" s="18"/>
      <c r="AO22" s="18"/>
      <c r="AP22" s="20"/>
      <c r="AQ22" s="18"/>
      <c r="AR22" s="18"/>
      <c r="AS22" s="18"/>
      <c r="AT22" s="18"/>
      <c r="AU22" s="18"/>
      <c r="AV22" s="18"/>
      <c r="AW22" s="18"/>
      <c r="AX22" s="29">
        <f>SUM(X22:AN22)</f>
        <v>11</v>
      </c>
      <c r="AY22" s="28"/>
      <c r="AZ22" s="28"/>
      <c r="BA22" s="28"/>
      <c r="BB22" s="28"/>
      <c r="BC22" s="28"/>
      <c r="BD22" s="28"/>
      <c r="BE22" s="18"/>
      <c r="BF22" s="48"/>
    </row>
    <row r="23" spans="1:58" ht="18" customHeight="1">
      <c r="A23" s="175"/>
      <c r="B23" s="162" t="s">
        <v>38</v>
      </c>
      <c r="C23" s="177" t="s">
        <v>54</v>
      </c>
      <c r="D23" s="131"/>
      <c r="E23" s="5"/>
      <c r="F23" s="5"/>
      <c r="G23" s="5"/>
      <c r="H23" s="5"/>
      <c r="I23" s="5"/>
      <c r="J23" s="5"/>
      <c r="K23" s="5"/>
      <c r="L23" s="5"/>
      <c r="M23" s="6">
        <f>M22/2</f>
        <v>1</v>
      </c>
      <c r="N23" s="6">
        <f aca="true" t="shared" si="5" ref="N23:S23">N22/2</f>
        <v>3</v>
      </c>
      <c r="O23" s="6">
        <f t="shared" si="5"/>
        <v>4</v>
      </c>
      <c r="P23" s="6">
        <f t="shared" si="5"/>
        <v>4</v>
      </c>
      <c r="Q23" s="6">
        <f t="shared" si="5"/>
        <v>5</v>
      </c>
      <c r="R23" s="6">
        <f t="shared" si="5"/>
        <v>5</v>
      </c>
      <c r="S23" s="6">
        <f t="shared" si="5"/>
        <v>1</v>
      </c>
      <c r="T23" s="90"/>
      <c r="U23" s="90"/>
      <c r="V23" s="29">
        <f>SUM(M23:U23)</f>
        <v>23</v>
      </c>
      <c r="W23" s="29"/>
      <c r="X23" s="19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20"/>
      <c r="AN23" s="20"/>
      <c r="AO23" s="20"/>
      <c r="AP23" s="20"/>
      <c r="AQ23" s="18"/>
      <c r="AR23" s="18"/>
      <c r="AS23" s="18"/>
      <c r="AT23" s="18"/>
      <c r="AU23" s="18"/>
      <c r="AV23" s="18"/>
      <c r="AW23" s="140" t="s">
        <v>77</v>
      </c>
      <c r="AX23" s="28"/>
      <c r="AY23" s="28"/>
      <c r="AZ23" s="28"/>
      <c r="BA23" s="28"/>
      <c r="BB23" s="28"/>
      <c r="BC23" s="28"/>
      <c r="BD23" s="28"/>
      <c r="BE23" s="18"/>
      <c r="BF23" s="51"/>
    </row>
    <row r="24" spans="1:58" ht="20.25" customHeight="1">
      <c r="A24" s="175"/>
      <c r="B24" s="163"/>
      <c r="C24" s="178"/>
      <c r="D24" s="131"/>
      <c r="E24" s="5"/>
      <c r="F24" s="5"/>
      <c r="G24" s="5"/>
      <c r="H24" s="5"/>
      <c r="I24" s="5"/>
      <c r="J24" s="5"/>
      <c r="K24" s="19"/>
      <c r="L24" s="19"/>
      <c r="M24" s="19"/>
      <c r="N24" s="19"/>
      <c r="O24" s="18"/>
      <c r="P24" s="18"/>
      <c r="Q24" s="90"/>
      <c r="R24" s="90"/>
      <c r="S24" s="90"/>
      <c r="T24" s="90"/>
      <c r="U24" s="90"/>
      <c r="V24" s="29"/>
      <c r="W24" s="29"/>
      <c r="X24" s="19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20"/>
      <c r="AN24" s="20"/>
      <c r="AO24" s="20"/>
      <c r="AP24" s="20"/>
      <c r="AQ24" s="18"/>
      <c r="AR24" s="18"/>
      <c r="AS24" s="18"/>
      <c r="AU24" s="18"/>
      <c r="AV24" s="18"/>
      <c r="AW24" s="141"/>
      <c r="AX24" s="28"/>
      <c r="AY24" s="28"/>
      <c r="AZ24" s="28"/>
      <c r="BA24" s="28"/>
      <c r="BB24" s="28"/>
      <c r="BC24" s="28"/>
      <c r="BD24" s="28"/>
      <c r="BE24" s="18"/>
      <c r="BF24" s="48"/>
    </row>
    <row r="25" spans="1:58" ht="20.25" customHeight="1">
      <c r="A25" s="175"/>
      <c r="B25" s="156" t="s">
        <v>39</v>
      </c>
      <c r="C25" s="149" t="s">
        <v>66</v>
      </c>
      <c r="D25" s="6" t="s">
        <v>116</v>
      </c>
      <c r="E25" s="5">
        <v>14</v>
      </c>
      <c r="F25" s="5">
        <v>14</v>
      </c>
      <c r="G25" s="5">
        <v>12</v>
      </c>
      <c r="H25" s="5">
        <v>14</v>
      </c>
      <c r="I25" s="5">
        <v>12</v>
      </c>
      <c r="J25" s="5">
        <v>12</v>
      </c>
      <c r="K25" s="5">
        <v>8</v>
      </c>
      <c r="L25" s="5">
        <v>10</v>
      </c>
      <c r="M25" s="5">
        <v>10</v>
      </c>
      <c r="N25" s="5">
        <v>10</v>
      </c>
      <c r="O25" s="5">
        <v>10</v>
      </c>
      <c r="P25" s="5">
        <v>10</v>
      </c>
      <c r="Q25" s="5">
        <v>10</v>
      </c>
      <c r="R25" s="5">
        <v>10</v>
      </c>
      <c r="S25" s="5">
        <v>12</v>
      </c>
      <c r="T25" s="90"/>
      <c r="U25" s="90"/>
      <c r="V25" s="29">
        <f>SUM(E25:S25)</f>
        <v>168</v>
      </c>
      <c r="W25" s="29"/>
      <c r="X25" s="19">
        <v>2</v>
      </c>
      <c r="Y25" s="19">
        <v>2</v>
      </c>
      <c r="Z25" s="19">
        <v>2</v>
      </c>
      <c r="AA25" s="19">
        <v>2</v>
      </c>
      <c r="AB25" s="19">
        <v>2</v>
      </c>
      <c r="AC25" s="19">
        <v>4</v>
      </c>
      <c r="AD25" s="19">
        <v>4</v>
      </c>
      <c r="AE25" s="19">
        <v>4</v>
      </c>
      <c r="AF25" s="19">
        <v>4</v>
      </c>
      <c r="AG25" s="19">
        <v>4</v>
      </c>
      <c r="AH25" s="19">
        <v>4</v>
      </c>
      <c r="AI25" s="19" t="s">
        <v>166</v>
      </c>
      <c r="AJ25" s="19">
        <v>4</v>
      </c>
      <c r="AK25" s="19">
        <v>4</v>
      </c>
      <c r="AL25" s="19"/>
      <c r="AM25" s="20"/>
      <c r="AN25" s="20"/>
      <c r="AO25" s="20"/>
      <c r="AP25" s="20"/>
      <c r="AQ25" s="18"/>
      <c r="AR25" s="18"/>
      <c r="AS25" s="18"/>
      <c r="AT25" s="18"/>
      <c r="AU25" s="18"/>
      <c r="AV25" s="18"/>
      <c r="AW25" s="124"/>
      <c r="AX25" s="55">
        <f>SUM(X25:AO25)</f>
        <v>42</v>
      </c>
      <c r="AY25" s="28"/>
      <c r="AZ25" s="28"/>
      <c r="BA25" s="28"/>
      <c r="BB25" s="28"/>
      <c r="BC25" s="28"/>
      <c r="BD25" s="28"/>
      <c r="BE25" s="18"/>
      <c r="BF25" s="48"/>
    </row>
    <row r="26" spans="1:58" ht="20.25" customHeight="1">
      <c r="A26" s="175"/>
      <c r="B26" s="157"/>
      <c r="C26" s="150"/>
      <c r="D26" s="98" t="s">
        <v>163</v>
      </c>
      <c r="E26" s="6">
        <f aca="true" t="shared" si="6" ref="E26:P26">E25/2</f>
        <v>7</v>
      </c>
      <c r="F26" s="6">
        <f t="shared" si="6"/>
        <v>7</v>
      </c>
      <c r="G26" s="6">
        <f t="shared" si="6"/>
        <v>6</v>
      </c>
      <c r="H26" s="6">
        <f t="shared" si="6"/>
        <v>7</v>
      </c>
      <c r="I26" s="6">
        <f t="shared" si="6"/>
        <v>6</v>
      </c>
      <c r="J26" s="6">
        <f t="shared" si="6"/>
        <v>6</v>
      </c>
      <c r="K26" s="6">
        <f t="shared" si="6"/>
        <v>4</v>
      </c>
      <c r="L26" s="6">
        <f t="shared" si="6"/>
        <v>5</v>
      </c>
      <c r="M26" s="6">
        <f t="shared" si="6"/>
        <v>5</v>
      </c>
      <c r="N26" s="6">
        <f t="shared" si="6"/>
        <v>5</v>
      </c>
      <c r="O26" s="6">
        <f t="shared" si="6"/>
        <v>5</v>
      </c>
      <c r="P26" s="6">
        <f t="shared" si="6"/>
        <v>5</v>
      </c>
      <c r="Q26" s="6">
        <f>Q25/2</f>
        <v>5</v>
      </c>
      <c r="R26" s="6">
        <f>R25/2</f>
        <v>5</v>
      </c>
      <c r="S26" s="6">
        <f>S25/2</f>
        <v>6</v>
      </c>
      <c r="T26" s="90"/>
      <c r="U26" s="90"/>
      <c r="V26" s="29">
        <f>SUM(E26:P26)</f>
        <v>68</v>
      </c>
      <c r="W26" s="29"/>
      <c r="X26" s="18">
        <f>X25/2</f>
        <v>1</v>
      </c>
      <c r="Y26" s="18">
        <f>Y25/2</f>
        <v>1</v>
      </c>
      <c r="Z26" s="18">
        <f aca="true" t="shared" si="7" ref="Z26:AH26">Z25/2</f>
        <v>1</v>
      </c>
      <c r="AA26" s="18">
        <f t="shared" si="7"/>
        <v>1</v>
      </c>
      <c r="AB26" s="18">
        <f t="shared" si="7"/>
        <v>1</v>
      </c>
      <c r="AC26" s="18">
        <f t="shared" si="7"/>
        <v>2</v>
      </c>
      <c r="AD26" s="18">
        <f t="shared" si="7"/>
        <v>2</v>
      </c>
      <c r="AE26" s="18">
        <f t="shared" si="7"/>
        <v>2</v>
      </c>
      <c r="AF26" s="18">
        <f t="shared" si="7"/>
        <v>2</v>
      </c>
      <c r="AG26" s="18">
        <f t="shared" si="7"/>
        <v>2</v>
      </c>
      <c r="AH26" s="18">
        <f t="shared" si="7"/>
        <v>2</v>
      </c>
      <c r="AI26" s="18"/>
      <c r="AJ26" s="18">
        <f>AJ25/2</f>
        <v>2</v>
      </c>
      <c r="AK26" s="18">
        <f>AK25/2</f>
        <v>2</v>
      </c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29">
        <f>SUM(X26:AO26)</f>
        <v>21</v>
      </c>
      <c r="AY26" s="28"/>
      <c r="AZ26" s="28"/>
      <c r="BA26" s="28"/>
      <c r="BB26" s="28"/>
      <c r="BC26" s="28"/>
      <c r="BD26" s="28"/>
      <c r="BE26" s="18"/>
      <c r="BF26" s="48"/>
    </row>
    <row r="27" spans="1:58" ht="18" customHeight="1">
      <c r="A27" s="175"/>
      <c r="B27" s="105" t="s">
        <v>21</v>
      </c>
      <c r="C27" s="132"/>
      <c r="D27" s="6" t="s">
        <v>86</v>
      </c>
      <c r="E27" s="5"/>
      <c r="F27" s="5"/>
      <c r="G27" s="5"/>
      <c r="H27" s="5"/>
      <c r="I27" s="5"/>
      <c r="J27" s="5"/>
      <c r="K27" s="19"/>
      <c r="L27" s="18"/>
      <c r="M27" s="19"/>
      <c r="N27" s="19"/>
      <c r="O27" s="19"/>
      <c r="P27" s="18"/>
      <c r="R27" s="90"/>
      <c r="S27" s="90"/>
      <c r="T27" s="90"/>
      <c r="U27" s="5">
        <v>36</v>
      </c>
      <c r="V27" s="29">
        <f>SUM(E27:P27)</f>
        <v>0</v>
      </c>
      <c r="W27" s="28"/>
      <c r="X27" s="19"/>
      <c r="Y27" s="18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20"/>
      <c r="AN27" s="20"/>
      <c r="AO27" s="20"/>
      <c r="AP27" s="20"/>
      <c r="AQ27" s="18"/>
      <c r="AR27" s="18"/>
      <c r="AS27" s="18"/>
      <c r="AT27" s="18"/>
      <c r="AU27" s="18"/>
      <c r="AV27" s="18"/>
      <c r="AW27" s="19"/>
      <c r="AX27" s="29"/>
      <c r="AY27" s="28"/>
      <c r="AZ27" s="28"/>
      <c r="BA27" s="28"/>
      <c r="BB27" s="28"/>
      <c r="BC27" s="28"/>
      <c r="BD27" s="28"/>
      <c r="BE27" s="18"/>
      <c r="BF27" s="48"/>
    </row>
    <row r="28" spans="1:58" ht="17.25" customHeight="1">
      <c r="A28" s="175"/>
      <c r="B28" s="5" t="s">
        <v>22</v>
      </c>
      <c r="C28" s="133"/>
      <c r="D28" s="6" t="s">
        <v>117</v>
      </c>
      <c r="E28" s="5"/>
      <c r="F28" s="5"/>
      <c r="G28" s="5"/>
      <c r="H28" s="5"/>
      <c r="I28" s="5"/>
      <c r="J28" s="5"/>
      <c r="K28" s="19"/>
      <c r="L28" s="19"/>
      <c r="M28" s="19"/>
      <c r="N28" s="19"/>
      <c r="O28" s="19"/>
      <c r="P28" s="19"/>
      <c r="Q28" s="90"/>
      <c r="R28" s="90"/>
      <c r="S28" s="90"/>
      <c r="T28" s="90"/>
      <c r="U28" s="90"/>
      <c r="V28" s="29"/>
      <c r="W28" s="2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0"/>
      <c r="AN28" s="20"/>
      <c r="AP28" s="20"/>
      <c r="AQ28" s="19"/>
      <c r="AR28" s="19"/>
      <c r="AS28" s="19">
        <v>36</v>
      </c>
      <c r="AT28" s="19">
        <v>36</v>
      </c>
      <c r="AU28" s="19">
        <v>36</v>
      </c>
      <c r="AV28" s="20">
        <v>36</v>
      </c>
      <c r="AW28" s="51"/>
      <c r="AX28" s="29">
        <v>144</v>
      </c>
      <c r="AY28" s="28"/>
      <c r="AZ28" s="28"/>
      <c r="BA28" s="28"/>
      <c r="BB28" s="28"/>
      <c r="BC28" s="28"/>
      <c r="BD28" s="28"/>
      <c r="BE28" s="18"/>
      <c r="BF28" s="48"/>
    </row>
    <row r="29" spans="1:58" ht="19.5" customHeight="1">
      <c r="A29" s="175"/>
      <c r="B29" s="162" t="s">
        <v>23</v>
      </c>
      <c r="C29" s="177" t="s">
        <v>67</v>
      </c>
      <c r="D29" s="2"/>
      <c r="E29" s="6"/>
      <c r="F29" s="6"/>
      <c r="G29" s="6"/>
      <c r="H29" s="6"/>
      <c r="I29" s="6"/>
      <c r="J29" s="6"/>
      <c r="K29" s="19"/>
      <c r="L29" s="18"/>
      <c r="M29" s="18"/>
      <c r="N29" s="18"/>
      <c r="O29" s="19"/>
      <c r="P29" s="19"/>
      <c r="Q29" s="90"/>
      <c r="R29" s="90"/>
      <c r="S29" s="90"/>
      <c r="T29" s="90"/>
      <c r="U29" s="90"/>
      <c r="V29" s="29"/>
      <c r="W29" s="2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20"/>
      <c r="AN29" s="20"/>
      <c r="AO29" s="20"/>
      <c r="AP29" s="20"/>
      <c r="AQ29" s="18"/>
      <c r="AR29" s="18"/>
      <c r="AS29" s="18"/>
      <c r="AT29" s="18"/>
      <c r="AU29" s="18"/>
      <c r="AV29" s="18"/>
      <c r="AW29" s="18"/>
      <c r="AX29" s="29"/>
      <c r="AY29" s="28"/>
      <c r="AZ29" s="28"/>
      <c r="BA29" s="28"/>
      <c r="BB29" s="28"/>
      <c r="BC29" s="28"/>
      <c r="BD29" s="28"/>
      <c r="BE29" s="18"/>
      <c r="BF29" s="51"/>
    </row>
    <row r="30" spans="1:58" ht="18" customHeight="1">
      <c r="A30" s="175"/>
      <c r="B30" s="163"/>
      <c r="C30" s="178"/>
      <c r="D30" s="2"/>
      <c r="E30" s="5"/>
      <c r="F30" s="5"/>
      <c r="G30" s="5"/>
      <c r="H30" s="5"/>
      <c r="I30" s="5"/>
      <c r="J30" s="5"/>
      <c r="K30" s="19"/>
      <c r="L30" s="19"/>
      <c r="M30" s="19"/>
      <c r="N30" s="19"/>
      <c r="O30" s="19"/>
      <c r="P30" s="18"/>
      <c r="Q30" s="90"/>
      <c r="R30" s="90"/>
      <c r="S30" s="90"/>
      <c r="T30" s="90"/>
      <c r="U30" s="90"/>
      <c r="V30" s="29"/>
      <c r="W30" s="2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25"/>
      <c r="AL30" s="20"/>
      <c r="AM30" s="20"/>
      <c r="AN30" s="20"/>
      <c r="AO30" s="20"/>
      <c r="AP30" s="20"/>
      <c r="AQ30" s="18"/>
      <c r="AR30" s="18"/>
      <c r="AS30" s="18"/>
      <c r="AT30" s="18"/>
      <c r="AU30" s="18"/>
      <c r="AV30" s="18"/>
      <c r="AW30" s="18"/>
      <c r="AX30" s="29"/>
      <c r="AY30" s="28"/>
      <c r="AZ30" s="28"/>
      <c r="BA30" s="28"/>
      <c r="BB30" s="28"/>
      <c r="BC30" s="28"/>
      <c r="BD30" s="28"/>
      <c r="BE30" s="18"/>
      <c r="BF30" s="48"/>
    </row>
    <row r="31" spans="1:58" ht="19.5" customHeight="1">
      <c r="A31" s="175"/>
      <c r="B31" s="156" t="s">
        <v>48</v>
      </c>
      <c r="C31" s="166" t="s">
        <v>68</v>
      </c>
      <c r="D31" s="156" t="s">
        <v>118</v>
      </c>
      <c r="E31" s="5">
        <v>12</v>
      </c>
      <c r="F31" s="5">
        <v>12</v>
      </c>
      <c r="G31" s="5">
        <v>12</v>
      </c>
      <c r="H31" s="5">
        <v>12</v>
      </c>
      <c r="I31" s="5">
        <v>12</v>
      </c>
      <c r="J31" s="5">
        <v>12</v>
      </c>
      <c r="K31" s="5">
        <v>12</v>
      </c>
      <c r="L31" s="5">
        <v>6</v>
      </c>
      <c r="M31" s="5">
        <v>6</v>
      </c>
      <c r="N31" s="5">
        <v>4</v>
      </c>
      <c r="O31" s="5">
        <v>4</v>
      </c>
      <c r="P31" s="5">
        <v>4</v>
      </c>
      <c r="Q31" s="5">
        <v>4</v>
      </c>
      <c r="R31" s="5">
        <v>4</v>
      </c>
      <c r="S31" s="5">
        <v>4</v>
      </c>
      <c r="T31" s="90"/>
      <c r="U31" s="90"/>
      <c r="V31" s="29">
        <f>SUM(E31:S31)</f>
        <v>120</v>
      </c>
      <c r="W31" s="29"/>
      <c r="X31" s="5">
        <v>4</v>
      </c>
      <c r="Y31" s="19">
        <v>4</v>
      </c>
      <c r="Z31" s="19">
        <v>4</v>
      </c>
      <c r="AA31" s="19">
        <v>4</v>
      </c>
      <c r="AB31" s="19">
        <v>6</v>
      </c>
      <c r="AC31" s="19">
        <v>4</v>
      </c>
      <c r="AD31" s="19">
        <v>4</v>
      </c>
      <c r="AE31" s="19">
        <v>6</v>
      </c>
      <c r="AF31" s="19">
        <v>4</v>
      </c>
      <c r="AG31" s="19">
        <v>6</v>
      </c>
      <c r="AH31" s="19">
        <v>8</v>
      </c>
      <c r="AI31" s="19" t="s">
        <v>166</v>
      </c>
      <c r="AJ31" s="19">
        <v>6</v>
      </c>
      <c r="AK31" s="19">
        <v>10</v>
      </c>
      <c r="AL31" s="19">
        <v>6</v>
      </c>
      <c r="AM31" s="20"/>
      <c r="AN31" s="20"/>
      <c r="AO31" s="20"/>
      <c r="AP31" s="20"/>
      <c r="AQ31" s="18"/>
      <c r="AR31" s="18"/>
      <c r="AS31" s="18"/>
      <c r="AT31" s="19"/>
      <c r="AV31" s="18"/>
      <c r="AW31" s="18"/>
      <c r="AX31" s="55">
        <f>SUM(X31:AN31)</f>
        <v>76</v>
      </c>
      <c r="AY31" s="28"/>
      <c r="AZ31" s="28"/>
      <c r="BA31" s="28"/>
      <c r="BB31" s="28"/>
      <c r="BC31" s="28"/>
      <c r="BD31" s="28"/>
      <c r="BE31" s="18"/>
      <c r="BF31" s="48"/>
    </row>
    <row r="32" spans="1:58" ht="16.5" customHeight="1">
      <c r="A32" s="175"/>
      <c r="B32" s="157"/>
      <c r="C32" s="167"/>
      <c r="D32" s="157"/>
      <c r="E32" s="6">
        <f aca="true" t="shared" si="8" ref="E32:P32">E31/2</f>
        <v>6</v>
      </c>
      <c r="F32" s="6">
        <f t="shared" si="8"/>
        <v>6</v>
      </c>
      <c r="G32" s="6">
        <f t="shared" si="8"/>
        <v>6</v>
      </c>
      <c r="H32" s="6">
        <f t="shared" si="8"/>
        <v>6</v>
      </c>
      <c r="I32" s="6">
        <f t="shared" si="8"/>
        <v>6</v>
      </c>
      <c r="J32" s="6">
        <f t="shared" si="8"/>
        <v>6</v>
      </c>
      <c r="K32" s="6">
        <f t="shared" si="8"/>
        <v>6</v>
      </c>
      <c r="L32" s="6">
        <f t="shared" si="8"/>
        <v>3</v>
      </c>
      <c r="M32" s="6">
        <f t="shared" si="8"/>
        <v>3</v>
      </c>
      <c r="N32" s="6">
        <f t="shared" si="8"/>
        <v>2</v>
      </c>
      <c r="O32" s="6">
        <f t="shared" si="8"/>
        <v>2</v>
      </c>
      <c r="P32" s="6">
        <f t="shared" si="8"/>
        <v>2</v>
      </c>
      <c r="Q32" s="6">
        <f>Q31/2</f>
        <v>2</v>
      </c>
      <c r="R32" s="6">
        <f>R31/2</f>
        <v>2</v>
      </c>
      <c r="S32" s="6">
        <f>S31/2</f>
        <v>2</v>
      </c>
      <c r="T32" s="90"/>
      <c r="U32" s="90"/>
      <c r="V32" s="29">
        <f>SUM(E32:P32)</f>
        <v>54</v>
      </c>
      <c r="W32" s="29"/>
      <c r="X32" s="6">
        <f aca="true" t="shared" si="9" ref="X32:AH32">X31/2</f>
        <v>2</v>
      </c>
      <c r="Y32" s="6">
        <f t="shared" si="9"/>
        <v>2</v>
      </c>
      <c r="Z32" s="6">
        <f t="shared" si="9"/>
        <v>2</v>
      </c>
      <c r="AA32" s="6">
        <f t="shared" si="9"/>
        <v>2</v>
      </c>
      <c r="AB32" s="6">
        <f t="shared" si="9"/>
        <v>3</v>
      </c>
      <c r="AC32" s="6">
        <f t="shared" si="9"/>
        <v>2</v>
      </c>
      <c r="AD32" s="6">
        <f t="shared" si="9"/>
        <v>2</v>
      </c>
      <c r="AE32" s="6">
        <f t="shared" si="9"/>
        <v>3</v>
      </c>
      <c r="AF32" s="6">
        <f t="shared" si="9"/>
        <v>2</v>
      </c>
      <c r="AG32" s="6">
        <f t="shared" si="9"/>
        <v>3</v>
      </c>
      <c r="AH32" s="6">
        <f t="shared" si="9"/>
        <v>4</v>
      </c>
      <c r="AI32" s="6"/>
      <c r="AJ32" s="6">
        <f>AJ31/2</f>
        <v>3</v>
      </c>
      <c r="AK32" s="6">
        <f>AK31/2</f>
        <v>5</v>
      </c>
      <c r="AL32" s="6">
        <f>AL31/2</f>
        <v>3</v>
      </c>
      <c r="AM32" s="6"/>
      <c r="AN32" s="6"/>
      <c r="AO32" s="20"/>
      <c r="AP32" s="20"/>
      <c r="AQ32" s="18"/>
      <c r="AR32" s="18"/>
      <c r="AS32" s="18"/>
      <c r="AT32" s="18"/>
      <c r="AU32" s="18"/>
      <c r="AV32" s="18"/>
      <c r="AW32" s="18"/>
      <c r="AX32" s="29">
        <f>SUM(X32:AN32)</f>
        <v>38</v>
      </c>
      <c r="AY32" s="28"/>
      <c r="AZ32" s="28"/>
      <c r="BA32" s="28"/>
      <c r="BB32" s="28"/>
      <c r="BC32" s="28"/>
      <c r="BD32" s="28"/>
      <c r="BE32" s="18"/>
      <c r="BF32" s="48"/>
    </row>
    <row r="33" spans="1:58" ht="15.75" customHeight="1">
      <c r="A33" s="175"/>
      <c r="B33" s="156" t="s">
        <v>49</v>
      </c>
      <c r="C33" s="166" t="s">
        <v>69</v>
      </c>
      <c r="D33" s="6" t="s">
        <v>119</v>
      </c>
      <c r="E33" s="5">
        <v>2</v>
      </c>
      <c r="F33" s="5">
        <v>4</v>
      </c>
      <c r="G33" s="5">
        <v>4</v>
      </c>
      <c r="H33" s="5">
        <v>4</v>
      </c>
      <c r="I33" s="5">
        <v>4</v>
      </c>
      <c r="J33" s="5">
        <v>4</v>
      </c>
      <c r="K33" s="5">
        <v>4</v>
      </c>
      <c r="L33" s="5">
        <v>4</v>
      </c>
      <c r="M33" s="5">
        <v>4</v>
      </c>
      <c r="N33" s="5">
        <v>4</v>
      </c>
      <c r="O33" s="5">
        <v>4</v>
      </c>
      <c r="P33" s="5">
        <v>4</v>
      </c>
      <c r="Q33" s="5">
        <v>2</v>
      </c>
      <c r="R33" s="5">
        <v>2</v>
      </c>
      <c r="S33" s="5">
        <v>2</v>
      </c>
      <c r="T33" s="5"/>
      <c r="U33" s="5"/>
      <c r="V33" s="29">
        <f>SUM(E33:U33)</f>
        <v>52</v>
      </c>
      <c r="W33" s="29"/>
      <c r="X33" s="5">
        <v>4</v>
      </c>
      <c r="Y33" s="19">
        <v>4</v>
      </c>
      <c r="Z33" s="19">
        <v>4</v>
      </c>
      <c r="AA33" s="19">
        <v>4</v>
      </c>
      <c r="AB33" s="19">
        <v>4</v>
      </c>
      <c r="AC33" s="19">
        <v>4</v>
      </c>
      <c r="AD33" s="19">
        <v>2</v>
      </c>
      <c r="AE33" s="19">
        <v>2</v>
      </c>
      <c r="AF33" s="19">
        <v>2</v>
      </c>
      <c r="AG33" s="19">
        <v>2</v>
      </c>
      <c r="AH33" s="19">
        <v>2</v>
      </c>
      <c r="AI33" s="19" t="s">
        <v>166</v>
      </c>
      <c r="AJ33" s="19">
        <v>2</v>
      </c>
      <c r="AK33" s="19">
        <v>2</v>
      </c>
      <c r="AL33" s="19">
        <v>2</v>
      </c>
      <c r="AM33" s="20"/>
      <c r="AN33" s="20"/>
      <c r="AO33" s="20"/>
      <c r="AP33" s="20"/>
      <c r="AQ33" s="18"/>
      <c r="AR33" s="18"/>
      <c r="AS33" s="18"/>
      <c r="AT33" s="19"/>
      <c r="AU33" s="18"/>
      <c r="AV33" s="18"/>
      <c r="AW33" s="18"/>
      <c r="AX33" s="55">
        <f>SUM(X33:AN33)</f>
        <v>40</v>
      </c>
      <c r="AY33" s="28"/>
      <c r="AZ33" s="28"/>
      <c r="BA33" s="28"/>
      <c r="BB33" s="28"/>
      <c r="BC33" s="28"/>
      <c r="BD33" s="28"/>
      <c r="BE33" s="18"/>
      <c r="BF33" s="51"/>
    </row>
    <row r="34" spans="1:58" ht="14.25" customHeight="1">
      <c r="A34" s="175"/>
      <c r="B34" s="157"/>
      <c r="C34" s="167"/>
      <c r="D34" s="98" t="s">
        <v>165</v>
      </c>
      <c r="E34" s="6">
        <f aca="true" t="shared" si="10" ref="E34:S34">E33/2</f>
        <v>1</v>
      </c>
      <c r="F34" s="6">
        <f t="shared" si="10"/>
        <v>2</v>
      </c>
      <c r="G34" s="6">
        <f t="shared" si="10"/>
        <v>2</v>
      </c>
      <c r="H34" s="6">
        <f t="shared" si="10"/>
        <v>2</v>
      </c>
      <c r="I34" s="6">
        <f t="shared" si="10"/>
        <v>2</v>
      </c>
      <c r="J34" s="6">
        <f t="shared" si="10"/>
        <v>2</v>
      </c>
      <c r="K34" s="6">
        <f t="shared" si="10"/>
        <v>2</v>
      </c>
      <c r="L34" s="6">
        <f t="shared" si="10"/>
        <v>2</v>
      </c>
      <c r="M34" s="6">
        <f t="shared" si="10"/>
        <v>2</v>
      </c>
      <c r="N34" s="6">
        <f t="shared" si="10"/>
        <v>2</v>
      </c>
      <c r="O34" s="6">
        <f t="shared" si="10"/>
        <v>2</v>
      </c>
      <c r="P34" s="6">
        <f t="shared" si="10"/>
        <v>2</v>
      </c>
      <c r="Q34" s="6">
        <f t="shared" si="10"/>
        <v>1</v>
      </c>
      <c r="R34" s="6">
        <f t="shared" si="10"/>
        <v>1</v>
      </c>
      <c r="S34" s="6">
        <f t="shared" si="10"/>
        <v>1</v>
      </c>
      <c r="T34" s="6"/>
      <c r="U34" s="6"/>
      <c r="V34" s="29">
        <f>SUM(E34:U34)</f>
        <v>26</v>
      </c>
      <c r="W34" s="29"/>
      <c r="X34" s="18">
        <f>X33/2</f>
        <v>2</v>
      </c>
      <c r="Y34" s="18">
        <f>Y33/2</f>
        <v>2</v>
      </c>
      <c r="Z34" s="18">
        <f aca="true" t="shared" si="11" ref="Z34:AH34">Z33/2</f>
        <v>2</v>
      </c>
      <c r="AA34" s="18">
        <f t="shared" si="11"/>
        <v>2</v>
      </c>
      <c r="AB34" s="18">
        <f t="shared" si="11"/>
        <v>2</v>
      </c>
      <c r="AC34" s="18">
        <f t="shared" si="11"/>
        <v>2</v>
      </c>
      <c r="AD34" s="18">
        <f t="shared" si="11"/>
        <v>1</v>
      </c>
      <c r="AE34" s="18">
        <f t="shared" si="11"/>
        <v>1</v>
      </c>
      <c r="AF34" s="18">
        <f t="shared" si="11"/>
        <v>1</v>
      </c>
      <c r="AG34" s="18">
        <f t="shared" si="11"/>
        <v>1</v>
      </c>
      <c r="AH34" s="18">
        <f t="shared" si="11"/>
        <v>1</v>
      </c>
      <c r="AI34" s="18"/>
      <c r="AJ34" s="18">
        <f>AJ33/2</f>
        <v>1</v>
      </c>
      <c r="AK34" s="18">
        <f>AK33/2</f>
        <v>1</v>
      </c>
      <c r="AL34" s="18">
        <f>AL33/2</f>
        <v>1</v>
      </c>
      <c r="AM34" s="18"/>
      <c r="AN34" s="18"/>
      <c r="AO34" s="18"/>
      <c r="AP34" s="20"/>
      <c r="AQ34" s="18"/>
      <c r="AR34" s="18"/>
      <c r="AS34" s="18"/>
      <c r="AT34" s="18"/>
      <c r="AU34" s="18"/>
      <c r="AV34" s="18"/>
      <c r="AW34" s="18"/>
      <c r="AX34" s="29">
        <f>SUM(X34:AN34)</f>
        <v>20</v>
      </c>
      <c r="AY34" s="28"/>
      <c r="AZ34" s="28"/>
      <c r="BA34" s="28"/>
      <c r="BB34" s="28"/>
      <c r="BC34" s="28"/>
      <c r="BD34" s="28"/>
      <c r="BE34" s="18"/>
      <c r="BF34" s="51"/>
    </row>
    <row r="35" spans="1:58" ht="16.5" customHeight="1">
      <c r="A35" s="175"/>
      <c r="B35" s="41" t="s">
        <v>50</v>
      </c>
      <c r="C35" s="134"/>
      <c r="D35" s="135" t="s">
        <v>120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S35" s="5"/>
      <c r="T35" s="5">
        <v>36</v>
      </c>
      <c r="U35" s="2"/>
      <c r="V35" s="29">
        <f>SUM(E35:U35)</f>
        <v>36</v>
      </c>
      <c r="W35" s="2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20"/>
      <c r="AN35" s="20"/>
      <c r="AO35" s="20">
        <v>18</v>
      </c>
      <c r="AP35" s="20">
        <v>18</v>
      </c>
      <c r="AQ35" s="19"/>
      <c r="AR35" s="19"/>
      <c r="AS35" s="19"/>
      <c r="AT35" s="19"/>
      <c r="AU35" s="18"/>
      <c r="AV35" s="18"/>
      <c r="AW35" s="18"/>
      <c r="AX35" s="29">
        <v>36</v>
      </c>
      <c r="AY35" s="28"/>
      <c r="AZ35" s="28"/>
      <c r="BA35" s="28"/>
      <c r="BB35" s="28"/>
      <c r="BC35" s="28"/>
      <c r="BD35" s="28"/>
      <c r="BE35" s="18"/>
      <c r="BF35" s="48"/>
    </row>
    <row r="36" spans="1:58" ht="15.75" customHeight="1">
      <c r="A36" s="175"/>
      <c r="B36" s="159" t="s">
        <v>71</v>
      </c>
      <c r="C36" s="190" t="s">
        <v>70</v>
      </c>
      <c r="D36" s="188"/>
      <c r="E36" s="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3"/>
      <c r="U36" s="21"/>
      <c r="V36" s="29"/>
      <c r="W36" s="2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20"/>
      <c r="AN36" s="20"/>
      <c r="AO36" s="20"/>
      <c r="AP36" s="20"/>
      <c r="AQ36" s="18"/>
      <c r="AR36" s="18"/>
      <c r="AS36" s="18"/>
      <c r="AT36" s="18"/>
      <c r="AU36" s="18"/>
      <c r="AV36" s="18"/>
      <c r="AW36" s="18"/>
      <c r="AX36" s="29"/>
      <c r="AY36" s="28"/>
      <c r="AZ36" s="28"/>
      <c r="BA36" s="28"/>
      <c r="BB36" s="28"/>
      <c r="BC36" s="28"/>
      <c r="BD36" s="28"/>
      <c r="BE36" s="18"/>
      <c r="BF36" s="48"/>
    </row>
    <row r="37" spans="1:58" ht="18" customHeight="1">
      <c r="A37" s="175"/>
      <c r="B37" s="161"/>
      <c r="C37" s="191"/>
      <c r="D37" s="189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8"/>
      <c r="T37" s="18"/>
      <c r="U37" s="14"/>
      <c r="V37" s="29"/>
      <c r="W37" s="2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8"/>
      <c r="AP37" s="18"/>
      <c r="AQ37" s="18"/>
      <c r="AR37" s="19"/>
      <c r="AS37" s="19"/>
      <c r="AT37" s="6"/>
      <c r="AU37" s="6"/>
      <c r="AV37" s="2"/>
      <c r="AW37" s="6"/>
      <c r="AX37" s="29"/>
      <c r="AY37" s="28"/>
      <c r="AZ37" s="28"/>
      <c r="BA37" s="28"/>
      <c r="BB37" s="28"/>
      <c r="BC37" s="28"/>
      <c r="BD37" s="28"/>
      <c r="BE37" s="18"/>
      <c r="BF37" s="49"/>
    </row>
    <row r="38" spans="1:58" ht="17.25" customHeight="1">
      <c r="A38" s="175"/>
      <c r="B38" s="156" t="s">
        <v>73</v>
      </c>
      <c r="C38" s="149" t="s">
        <v>72</v>
      </c>
      <c r="D38" s="156" t="s">
        <v>121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3"/>
      <c r="T38" s="13"/>
      <c r="U38" s="13"/>
      <c r="V38" s="29"/>
      <c r="W38" s="29"/>
      <c r="X38" s="5">
        <v>4</v>
      </c>
      <c r="Y38" s="5">
        <v>4</v>
      </c>
      <c r="Z38" s="5">
        <v>6</v>
      </c>
      <c r="AA38" s="5">
        <v>6</v>
      </c>
      <c r="AB38" s="5">
        <v>4</v>
      </c>
      <c r="AC38" s="5">
        <v>6</v>
      </c>
      <c r="AD38" s="5">
        <v>6</v>
      </c>
      <c r="AE38" s="5">
        <v>4</v>
      </c>
      <c r="AF38" s="5">
        <v>6</v>
      </c>
      <c r="AG38" s="5">
        <v>6</v>
      </c>
      <c r="AH38" s="5">
        <v>8</v>
      </c>
      <c r="AI38" s="5" t="s">
        <v>166</v>
      </c>
      <c r="AJ38" s="5">
        <v>8</v>
      </c>
      <c r="AK38" s="5">
        <v>6</v>
      </c>
      <c r="AL38" s="5">
        <v>6</v>
      </c>
      <c r="AM38" s="5"/>
      <c r="AN38" s="5"/>
      <c r="AO38" s="5"/>
      <c r="AP38" s="3"/>
      <c r="AQ38" s="2"/>
      <c r="AR38" s="2"/>
      <c r="AS38" s="2"/>
      <c r="AT38" s="5"/>
      <c r="AU38" s="126"/>
      <c r="AV38" s="2"/>
      <c r="AW38" s="6"/>
      <c r="AX38" s="55">
        <f>SUM(X38:AO38)</f>
        <v>80</v>
      </c>
      <c r="AY38" s="28"/>
      <c r="AZ38" s="28"/>
      <c r="BA38" s="28"/>
      <c r="BB38" s="28"/>
      <c r="BC38" s="28"/>
      <c r="BD38" s="28"/>
      <c r="BE38" s="18"/>
      <c r="BF38" s="51"/>
    </row>
    <row r="39" spans="1:58" ht="17.25" customHeight="1">
      <c r="A39" s="175"/>
      <c r="B39" s="157"/>
      <c r="C39" s="150"/>
      <c r="D39" s="15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9"/>
      <c r="W39" s="29"/>
      <c r="X39" s="5">
        <v>2</v>
      </c>
      <c r="Y39" s="6">
        <f>Y38/2</f>
        <v>2</v>
      </c>
      <c r="Z39" s="6">
        <f aca="true" t="shared" si="12" ref="Z39:AH39">Z38/2</f>
        <v>3</v>
      </c>
      <c r="AA39" s="6">
        <f t="shared" si="12"/>
        <v>3</v>
      </c>
      <c r="AB39" s="6">
        <f t="shared" si="12"/>
        <v>2</v>
      </c>
      <c r="AC39" s="6">
        <f t="shared" si="12"/>
        <v>3</v>
      </c>
      <c r="AD39" s="6">
        <f t="shared" si="12"/>
        <v>3</v>
      </c>
      <c r="AE39" s="6">
        <f t="shared" si="12"/>
        <v>2</v>
      </c>
      <c r="AF39" s="6">
        <f t="shared" si="12"/>
        <v>3</v>
      </c>
      <c r="AG39" s="6">
        <f t="shared" si="12"/>
        <v>3</v>
      </c>
      <c r="AH39" s="6">
        <f t="shared" si="12"/>
        <v>4</v>
      </c>
      <c r="AI39" s="6"/>
      <c r="AJ39" s="6">
        <f>AJ38/2</f>
        <v>4</v>
      </c>
      <c r="AK39" s="6">
        <f>AK38/2</f>
        <v>3</v>
      </c>
      <c r="AL39" s="6">
        <f>AL38/2</f>
        <v>3</v>
      </c>
      <c r="AM39" s="6"/>
      <c r="AN39" s="6"/>
      <c r="AO39" s="6"/>
      <c r="AP39" s="6"/>
      <c r="AQ39" s="2"/>
      <c r="AR39" s="2"/>
      <c r="AS39" s="2"/>
      <c r="AT39" s="126"/>
      <c r="AU39" s="126"/>
      <c r="AV39" s="2"/>
      <c r="AW39" s="2"/>
      <c r="AX39" s="29">
        <f>SUM(X39:AN39)</f>
        <v>40</v>
      </c>
      <c r="AY39" s="128"/>
      <c r="AZ39" s="128"/>
      <c r="BA39" s="128"/>
      <c r="BB39" s="128"/>
      <c r="BC39" s="128"/>
      <c r="BD39" s="28"/>
      <c r="BE39" s="13"/>
      <c r="BF39" s="51"/>
    </row>
    <row r="40" spans="1:58" ht="18" customHeight="1">
      <c r="A40" s="175"/>
      <c r="B40" s="3" t="s">
        <v>74</v>
      </c>
      <c r="C40" s="2"/>
      <c r="D40" s="4" t="s">
        <v>100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9"/>
      <c r="W40" s="29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2"/>
      <c r="AO40" s="3"/>
      <c r="AP40" s="3">
        <v>18</v>
      </c>
      <c r="AQ40" s="3">
        <v>18</v>
      </c>
      <c r="AR40" s="3"/>
      <c r="AS40" s="2"/>
      <c r="AT40" s="126"/>
      <c r="AU40" s="5"/>
      <c r="AV40" s="5"/>
      <c r="AW40" s="2"/>
      <c r="AX40" s="29">
        <v>36</v>
      </c>
      <c r="AY40" s="128"/>
      <c r="AZ40" s="128"/>
      <c r="BA40" s="128"/>
      <c r="BB40" s="128"/>
      <c r="BC40" s="128"/>
      <c r="BD40" s="28"/>
      <c r="BE40" s="13"/>
      <c r="BF40" s="60"/>
    </row>
    <row r="41" spans="1:58" ht="18.75" customHeight="1">
      <c r="A41" s="175"/>
      <c r="B41" s="162" t="s">
        <v>59</v>
      </c>
      <c r="C41" s="159" t="s">
        <v>75</v>
      </c>
      <c r="D41" s="13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9"/>
      <c r="W41" s="29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2"/>
      <c r="AR41" s="140" t="s">
        <v>77</v>
      </c>
      <c r="AS41" s="90"/>
      <c r="AT41" s="90"/>
      <c r="AU41" s="6"/>
      <c r="AV41" s="2"/>
      <c r="AW41" s="2"/>
      <c r="AX41" s="29"/>
      <c r="AY41" s="128"/>
      <c r="AZ41" s="128"/>
      <c r="BA41" s="128"/>
      <c r="BB41" s="128"/>
      <c r="BC41" s="128"/>
      <c r="BD41" s="28"/>
      <c r="BE41" s="13"/>
      <c r="BF41" s="63"/>
    </row>
    <row r="42" spans="1:58" ht="15.75" customHeight="1">
      <c r="A42" s="175"/>
      <c r="B42" s="163"/>
      <c r="C42" s="161"/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9"/>
      <c r="W42" s="29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2"/>
      <c r="AO42" s="2"/>
      <c r="AP42" s="2"/>
      <c r="AQ42" s="90"/>
      <c r="AR42" s="141"/>
      <c r="AS42" s="90"/>
      <c r="AT42" s="90"/>
      <c r="AU42" s="2"/>
      <c r="AV42" s="2"/>
      <c r="AW42" s="90"/>
      <c r="AX42" s="29"/>
      <c r="AY42" s="128"/>
      <c r="AZ42" s="128"/>
      <c r="BA42" s="128"/>
      <c r="BB42" s="128"/>
      <c r="BC42" s="128"/>
      <c r="BD42" s="128"/>
      <c r="BE42" s="13"/>
      <c r="BF42" s="63"/>
    </row>
    <row r="43" spans="1:58" ht="18" customHeight="1">
      <c r="A43" s="175"/>
      <c r="B43" s="156" t="s">
        <v>61</v>
      </c>
      <c r="C43" s="149" t="s">
        <v>76</v>
      </c>
      <c r="D43" s="48" t="s">
        <v>160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9"/>
      <c r="W43" s="29"/>
      <c r="X43" s="5">
        <v>16</v>
      </c>
      <c r="Y43" s="5">
        <v>16</v>
      </c>
      <c r="Z43" s="5">
        <v>16</v>
      </c>
      <c r="AA43" s="5">
        <v>14</v>
      </c>
      <c r="AB43" s="5">
        <v>14</v>
      </c>
      <c r="AC43" s="5">
        <v>14</v>
      </c>
      <c r="AD43" s="5">
        <v>14</v>
      </c>
      <c r="AE43" s="5">
        <v>12</v>
      </c>
      <c r="AF43" s="5">
        <v>14</v>
      </c>
      <c r="AG43" s="5">
        <v>10</v>
      </c>
      <c r="AH43" s="5">
        <v>6</v>
      </c>
      <c r="AI43" s="5" t="s">
        <v>166</v>
      </c>
      <c r="AJ43" s="5">
        <v>6</v>
      </c>
      <c r="AK43" s="5">
        <v>6</v>
      </c>
      <c r="AL43" s="5"/>
      <c r="AM43" s="5"/>
      <c r="AN43" s="5"/>
      <c r="AO43" s="5"/>
      <c r="AP43" s="5"/>
      <c r="AQ43" s="2"/>
      <c r="AR43" s="2"/>
      <c r="AS43" s="2"/>
      <c r="AT43" s="5"/>
      <c r="AU43" s="2"/>
      <c r="AV43" s="2"/>
      <c r="AW43" s="2"/>
      <c r="AX43" s="55">
        <f>SUM(X43:AO43)</f>
        <v>158</v>
      </c>
      <c r="AY43" s="128"/>
      <c r="AZ43" s="128"/>
      <c r="BA43" s="128"/>
      <c r="BB43" s="128"/>
      <c r="BC43" s="128"/>
      <c r="BD43" s="128"/>
      <c r="BE43" s="13"/>
      <c r="BF43" s="63"/>
    </row>
    <row r="44" spans="1:58" ht="15.75">
      <c r="A44" s="175"/>
      <c r="B44" s="157"/>
      <c r="C44" s="150"/>
      <c r="D44" s="98">
        <v>-158</v>
      </c>
      <c r="E44" s="4"/>
      <c r="F44" s="4"/>
      <c r="G44" s="4"/>
      <c r="H44" s="4"/>
      <c r="I44" s="4"/>
      <c r="J44" s="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9"/>
      <c r="W44" s="29"/>
      <c r="X44" s="4">
        <f>X43/2</f>
        <v>8</v>
      </c>
      <c r="Y44" s="4">
        <f aca="true" t="shared" si="13" ref="Y44:AH44">Y43/2</f>
        <v>8</v>
      </c>
      <c r="Z44" s="4">
        <f t="shared" si="13"/>
        <v>8</v>
      </c>
      <c r="AA44" s="4">
        <f t="shared" si="13"/>
        <v>7</v>
      </c>
      <c r="AB44" s="4">
        <f t="shared" si="13"/>
        <v>7</v>
      </c>
      <c r="AC44" s="4">
        <f t="shared" si="13"/>
        <v>7</v>
      </c>
      <c r="AD44" s="4">
        <f t="shared" si="13"/>
        <v>7</v>
      </c>
      <c r="AE44" s="4">
        <f t="shared" si="13"/>
        <v>6</v>
      </c>
      <c r="AF44" s="4">
        <f t="shared" si="13"/>
        <v>7</v>
      </c>
      <c r="AG44" s="4">
        <f t="shared" si="13"/>
        <v>5</v>
      </c>
      <c r="AH44" s="4">
        <f t="shared" si="13"/>
        <v>3</v>
      </c>
      <c r="AI44" s="4"/>
      <c r="AJ44" s="4">
        <f>AJ43/2</f>
        <v>3</v>
      </c>
      <c r="AK44" s="4">
        <f>AK43/2</f>
        <v>3</v>
      </c>
      <c r="AL44" s="4"/>
      <c r="AM44" s="4"/>
      <c r="AN44" s="4"/>
      <c r="AO44" s="4"/>
      <c r="AP44" s="4"/>
      <c r="AQ44" s="2"/>
      <c r="AR44" s="2"/>
      <c r="AS44" s="2"/>
      <c r="AT44" s="2"/>
      <c r="AU44" s="2"/>
      <c r="AV44" s="2"/>
      <c r="AW44" s="2"/>
      <c r="AX44" s="29">
        <f>SUM(X44:AN44)</f>
        <v>79</v>
      </c>
      <c r="AY44" s="128"/>
      <c r="AZ44" s="128"/>
      <c r="BA44" s="128"/>
      <c r="BB44" s="128"/>
      <c r="BC44" s="128"/>
      <c r="BD44" s="128"/>
      <c r="BE44" s="13"/>
      <c r="BF44" s="63"/>
    </row>
    <row r="45" spans="1:58" ht="15.75" customHeight="1">
      <c r="A45" s="175"/>
      <c r="B45" s="5" t="s">
        <v>62</v>
      </c>
      <c r="C45" s="2"/>
      <c r="D45" s="138" t="s">
        <v>164</v>
      </c>
      <c r="E45" s="2"/>
      <c r="F45" s="2"/>
      <c r="G45" s="2"/>
      <c r="H45" s="2"/>
      <c r="I45" s="2"/>
      <c r="J45" s="2"/>
      <c r="K45" s="3"/>
      <c r="L45" s="3"/>
      <c r="M45" s="3"/>
      <c r="N45" s="3"/>
      <c r="O45" s="3"/>
      <c r="P45" s="2"/>
      <c r="Q45" s="2"/>
      <c r="R45" s="127"/>
      <c r="S45" s="3"/>
      <c r="T45" s="3"/>
      <c r="U45" s="5"/>
      <c r="V45" s="29"/>
      <c r="W45" s="31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3">
        <v>18</v>
      </c>
      <c r="AM45" s="3">
        <v>36</v>
      </c>
      <c r="AN45" s="3">
        <v>36</v>
      </c>
      <c r="AO45" s="3">
        <v>18</v>
      </c>
      <c r="AP45" s="2"/>
      <c r="AR45" s="3"/>
      <c r="AS45" s="3"/>
      <c r="AT45" s="3"/>
      <c r="AU45" s="2"/>
      <c r="AV45" s="5"/>
      <c r="AW45" s="5"/>
      <c r="AX45" s="29">
        <v>36</v>
      </c>
      <c r="AY45" s="128"/>
      <c r="AZ45" s="128"/>
      <c r="BA45" s="128"/>
      <c r="BB45" s="128"/>
      <c r="BC45" s="128"/>
      <c r="BD45" s="128"/>
      <c r="BE45" s="13"/>
      <c r="BF45" s="63"/>
    </row>
    <row r="46" spans="1:58" ht="15.75" customHeight="1">
      <c r="A46" s="175"/>
      <c r="B46" s="5" t="s">
        <v>78</v>
      </c>
      <c r="C46" s="2"/>
      <c r="D46" s="4" t="s">
        <v>100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9"/>
      <c r="W46" s="128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3"/>
      <c r="AP46" s="3"/>
      <c r="AQ46" s="127">
        <v>18</v>
      </c>
      <c r="AR46" s="3">
        <v>18</v>
      </c>
      <c r="AS46" s="3"/>
      <c r="AU46" s="2"/>
      <c r="AV46" s="2"/>
      <c r="AW46" s="2"/>
      <c r="AX46" s="31">
        <v>36</v>
      </c>
      <c r="AY46" s="128"/>
      <c r="AZ46" s="128"/>
      <c r="BA46" s="128"/>
      <c r="BB46" s="128"/>
      <c r="BC46" s="128"/>
      <c r="BD46" s="128"/>
      <c r="BE46" s="13"/>
      <c r="BF46" s="63"/>
    </row>
    <row r="47" spans="1:58" ht="15.75" customHeight="1">
      <c r="A47" s="175"/>
      <c r="B47" s="153" t="s">
        <v>125</v>
      </c>
      <c r="C47" s="153"/>
      <c r="D47" s="153"/>
      <c r="E47" s="5">
        <f>E33+E31+E25+E21+E19+E13+E11+E9</f>
        <v>36</v>
      </c>
      <c r="F47" s="5">
        <f aca="true" t="shared" si="14" ref="F47:L47">F33+F31+F25+F21+F19+F13+F11+F9</f>
        <v>36</v>
      </c>
      <c r="G47" s="5">
        <f t="shared" si="14"/>
        <v>36</v>
      </c>
      <c r="H47" s="5">
        <f t="shared" si="14"/>
        <v>36</v>
      </c>
      <c r="I47" s="5">
        <f t="shared" si="14"/>
        <v>36</v>
      </c>
      <c r="J47" s="5">
        <f t="shared" si="14"/>
        <v>36</v>
      </c>
      <c r="K47" s="5">
        <f t="shared" si="14"/>
        <v>36</v>
      </c>
      <c r="L47" s="5">
        <f t="shared" si="14"/>
        <v>36</v>
      </c>
      <c r="M47" s="5">
        <f>M33+M31+M25+M21+M19+M13+M11+M9+M22</f>
        <v>36</v>
      </c>
      <c r="N47" s="5">
        <f aca="true" t="shared" si="15" ref="N47:S47">N33+N31+N25+N21+N19+N13+N11+N9+N22</f>
        <v>36</v>
      </c>
      <c r="O47" s="5">
        <f t="shared" si="15"/>
        <v>36</v>
      </c>
      <c r="P47" s="5">
        <f t="shared" si="15"/>
        <v>36</v>
      </c>
      <c r="Q47" s="5">
        <f t="shared" si="15"/>
        <v>36</v>
      </c>
      <c r="R47" s="5">
        <f t="shared" si="15"/>
        <v>36</v>
      </c>
      <c r="S47" s="5">
        <f t="shared" si="15"/>
        <v>36</v>
      </c>
      <c r="T47" s="5">
        <v>36</v>
      </c>
      <c r="U47" s="5">
        <v>36</v>
      </c>
      <c r="V47" s="137">
        <f>V43+V38+V33+V31+V25+V9+V21+V19+V13+V11+V22</f>
        <v>540</v>
      </c>
      <c r="W47" s="51"/>
      <c r="X47" s="3">
        <f aca="true" t="shared" si="16" ref="X47:AH47">X43+X38+X33+X31+X25+X21+X19+X13+X11</f>
        <v>36</v>
      </c>
      <c r="Y47" s="3">
        <f t="shared" si="16"/>
        <v>36</v>
      </c>
      <c r="Z47" s="3">
        <f t="shared" si="16"/>
        <v>36</v>
      </c>
      <c r="AA47" s="3">
        <f t="shared" si="16"/>
        <v>36</v>
      </c>
      <c r="AB47" s="3">
        <f t="shared" si="16"/>
        <v>36</v>
      </c>
      <c r="AC47" s="3">
        <f t="shared" si="16"/>
        <v>36</v>
      </c>
      <c r="AD47" s="3">
        <f t="shared" si="16"/>
        <v>36</v>
      </c>
      <c r="AE47" s="3">
        <f t="shared" si="16"/>
        <v>36</v>
      </c>
      <c r="AF47" s="3">
        <f t="shared" si="16"/>
        <v>36</v>
      </c>
      <c r="AG47" s="3">
        <f t="shared" si="16"/>
        <v>36</v>
      </c>
      <c r="AH47" s="3">
        <f t="shared" si="16"/>
        <v>36</v>
      </c>
      <c r="AI47" s="3"/>
      <c r="AJ47" s="3">
        <f>AJ43+AJ38+AJ33+AJ31+AJ25+AJ21+AJ19+AJ13+AJ11</f>
        <v>36</v>
      </c>
      <c r="AK47" s="3">
        <f>AK43+AK38+AK33+AK31+AK25+AK21+AK19+AK13+AK11</f>
        <v>36</v>
      </c>
      <c r="AL47" s="3">
        <f>AL45+AL38+AL33+AL31+AL21+AL13+AL11</f>
        <v>36</v>
      </c>
      <c r="AM47" s="3">
        <f>AM43+AM38+AM33+AM31+AM25+AM21+AM19+AM13+AM11+AM45</f>
        <v>36</v>
      </c>
      <c r="AN47" s="3">
        <f>AN43+AN38+AN33+AN31+AN25+AN21+AN19+AN13+AN11+AN45</f>
        <v>36</v>
      </c>
      <c r="AO47" s="3">
        <v>36</v>
      </c>
      <c r="AP47" s="3">
        <v>36</v>
      </c>
      <c r="AQ47" s="3">
        <v>36</v>
      </c>
      <c r="AR47" s="3">
        <v>36</v>
      </c>
      <c r="AS47" s="3">
        <f>SUM(AS11:AS46)</f>
        <v>36</v>
      </c>
      <c r="AT47" s="3">
        <v>36</v>
      </c>
      <c r="AU47" s="3">
        <v>36</v>
      </c>
      <c r="AV47" s="3">
        <f>SUM(AV11:AV46)</f>
        <v>36</v>
      </c>
      <c r="AW47" s="3">
        <v>18</v>
      </c>
      <c r="AX47" s="137">
        <f>AX43+AX38+AX33+AX31+AX25+AX21+AX19+AX13+AX11</f>
        <v>486</v>
      </c>
      <c r="AY47" s="128"/>
      <c r="AZ47" s="128"/>
      <c r="BA47" s="128"/>
      <c r="BB47" s="128"/>
      <c r="BC47" s="128"/>
      <c r="BD47" s="128"/>
      <c r="BE47" s="13"/>
      <c r="BF47" s="63"/>
    </row>
    <row r="48" spans="1:58" ht="21" customHeight="1">
      <c r="A48" s="175"/>
      <c r="B48" s="41"/>
      <c r="C48" s="41"/>
      <c r="D48" s="4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90"/>
      <c r="U48" s="92"/>
      <c r="V48" s="5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60"/>
      <c r="AP48" s="2"/>
      <c r="AQ48" s="60"/>
      <c r="AR48" s="100" t="s">
        <v>25</v>
      </c>
      <c r="AS48" s="90"/>
      <c r="AU48" s="90"/>
      <c r="AV48" s="2"/>
      <c r="AW48" s="129" t="s">
        <v>25</v>
      </c>
      <c r="AX48" s="104"/>
      <c r="AY48" s="2"/>
      <c r="AZ48" s="2"/>
      <c r="BA48" s="2"/>
      <c r="BB48" s="2"/>
      <c r="BC48" s="2"/>
      <c r="BD48" s="2"/>
      <c r="BE48" s="2"/>
      <c r="BF48" s="63"/>
    </row>
    <row r="49" spans="1:58" ht="15.75">
      <c r="A49" s="175"/>
      <c r="B49" s="154" t="s">
        <v>126</v>
      </c>
      <c r="C49" s="154"/>
      <c r="D49" s="154"/>
      <c r="E49" s="4">
        <f>E34+E32+E26+E22+E20+E14+E12+E10</f>
        <v>18</v>
      </c>
      <c r="F49" s="4">
        <f aca="true" t="shared" si="17" ref="F49:S49">F34+F32+F26+F22+F20+F14+F12+F10</f>
        <v>18</v>
      </c>
      <c r="G49" s="4">
        <f t="shared" si="17"/>
        <v>18</v>
      </c>
      <c r="H49" s="4">
        <f t="shared" si="17"/>
        <v>18</v>
      </c>
      <c r="I49" s="4">
        <f t="shared" si="17"/>
        <v>18</v>
      </c>
      <c r="J49" s="4">
        <f>J34+J32+J26+J22+J20+J14+J12+J10</f>
        <v>18</v>
      </c>
      <c r="K49" s="4">
        <f t="shared" si="17"/>
        <v>16</v>
      </c>
      <c r="L49" s="4">
        <f t="shared" si="17"/>
        <v>18</v>
      </c>
      <c r="M49" s="4">
        <f t="shared" si="17"/>
        <v>19</v>
      </c>
      <c r="N49" s="4">
        <f t="shared" si="17"/>
        <v>21</v>
      </c>
      <c r="O49" s="4">
        <f t="shared" si="17"/>
        <v>23</v>
      </c>
      <c r="P49" s="4">
        <f t="shared" si="17"/>
        <v>22</v>
      </c>
      <c r="Q49" s="4">
        <f t="shared" si="17"/>
        <v>22</v>
      </c>
      <c r="R49" s="4">
        <f t="shared" si="17"/>
        <v>22</v>
      </c>
      <c r="S49" s="4">
        <f t="shared" si="17"/>
        <v>16</v>
      </c>
      <c r="T49" s="4"/>
      <c r="U49" s="4"/>
      <c r="V49" s="51"/>
      <c r="W49" s="2"/>
      <c r="X49" s="4">
        <f aca="true" t="shared" si="18" ref="X49:AH49">X44+X39+X34+X32+X26+X22+X20+X14</f>
        <v>18</v>
      </c>
      <c r="Y49" s="4">
        <f t="shared" si="18"/>
        <v>18</v>
      </c>
      <c r="Z49" s="4">
        <f t="shared" si="18"/>
        <v>18</v>
      </c>
      <c r="AA49" s="4">
        <f t="shared" si="18"/>
        <v>18</v>
      </c>
      <c r="AB49" s="4">
        <f t="shared" si="18"/>
        <v>18</v>
      </c>
      <c r="AC49" s="4">
        <f t="shared" si="18"/>
        <v>18</v>
      </c>
      <c r="AD49" s="4">
        <f t="shared" si="18"/>
        <v>18</v>
      </c>
      <c r="AE49" s="4">
        <f t="shared" si="18"/>
        <v>17</v>
      </c>
      <c r="AF49" s="4">
        <f t="shared" si="18"/>
        <v>17</v>
      </c>
      <c r="AG49" s="4">
        <f t="shared" si="18"/>
        <v>17</v>
      </c>
      <c r="AH49" s="4">
        <f t="shared" si="18"/>
        <v>19</v>
      </c>
      <c r="AI49" s="4"/>
      <c r="AJ49" s="4">
        <f aca="true" t="shared" si="19" ref="AJ49:AW49">AJ44+AJ39+AJ34+AJ32+AJ26+AJ22+AJ20+AJ14</f>
        <v>19</v>
      </c>
      <c r="AK49" s="4">
        <f t="shared" si="19"/>
        <v>19</v>
      </c>
      <c r="AL49" s="4">
        <f t="shared" si="19"/>
        <v>9</v>
      </c>
      <c r="AM49" s="4">
        <f t="shared" si="19"/>
        <v>0</v>
      </c>
      <c r="AN49" s="4">
        <f t="shared" si="19"/>
        <v>0</v>
      </c>
      <c r="AO49" s="4">
        <f t="shared" si="19"/>
        <v>0</v>
      </c>
      <c r="AP49" s="4">
        <f t="shared" si="19"/>
        <v>0</v>
      </c>
      <c r="AQ49" s="4">
        <f t="shared" si="19"/>
        <v>0</v>
      </c>
      <c r="AR49" s="4">
        <f t="shared" si="19"/>
        <v>0</v>
      </c>
      <c r="AS49" s="4">
        <f t="shared" si="19"/>
        <v>0</v>
      </c>
      <c r="AT49" s="4">
        <f t="shared" si="19"/>
        <v>0</v>
      </c>
      <c r="AU49" s="4">
        <f t="shared" si="19"/>
        <v>0</v>
      </c>
      <c r="AV49" s="4">
        <f t="shared" si="19"/>
        <v>0</v>
      </c>
      <c r="AW49" s="4">
        <f t="shared" si="19"/>
        <v>0</v>
      </c>
      <c r="AX49" s="2"/>
      <c r="AY49" s="2"/>
      <c r="AZ49" s="2"/>
      <c r="BA49" s="2"/>
      <c r="BB49" s="2"/>
      <c r="BC49" s="2"/>
      <c r="BD49" s="2"/>
      <c r="BE49" s="2"/>
      <c r="BF49" s="63"/>
    </row>
    <row r="50" spans="1:58" ht="15.75">
      <c r="A50" s="175"/>
      <c r="B50" s="155" t="s">
        <v>127</v>
      </c>
      <c r="C50" s="155"/>
      <c r="D50" s="155"/>
      <c r="E50" s="4">
        <f>E47+E49</f>
        <v>54</v>
      </c>
      <c r="F50" s="4">
        <f aca="true" t="shared" si="20" ref="F50:U50">F47+F49</f>
        <v>54</v>
      </c>
      <c r="G50" s="4">
        <f t="shared" si="20"/>
        <v>54</v>
      </c>
      <c r="H50" s="4">
        <f t="shared" si="20"/>
        <v>54</v>
      </c>
      <c r="I50" s="4">
        <f t="shared" si="20"/>
        <v>54</v>
      </c>
      <c r="J50" s="4">
        <f t="shared" si="20"/>
        <v>54</v>
      </c>
      <c r="K50" s="4">
        <f t="shared" si="20"/>
        <v>52</v>
      </c>
      <c r="L50" s="4">
        <f t="shared" si="20"/>
        <v>54</v>
      </c>
      <c r="M50" s="4">
        <f t="shared" si="20"/>
        <v>55</v>
      </c>
      <c r="N50" s="4">
        <f t="shared" si="20"/>
        <v>57</v>
      </c>
      <c r="O50" s="4">
        <f t="shared" si="20"/>
        <v>59</v>
      </c>
      <c r="P50" s="4">
        <f t="shared" si="20"/>
        <v>58</v>
      </c>
      <c r="Q50" s="4">
        <f t="shared" si="20"/>
        <v>58</v>
      </c>
      <c r="R50" s="4">
        <f t="shared" si="20"/>
        <v>58</v>
      </c>
      <c r="S50" s="4">
        <f t="shared" si="20"/>
        <v>52</v>
      </c>
      <c r="T50" s="4">
        <f t="shared" si="20"/>
        <v>36</v>
      </c>
      <c r="U50" s="4">
        <f t="shared" si="20"/>
        <v>36</v>
      </c>
      <c r="V50" s="51"/>
      <c r="W50" s="2"/>
      <c r="X50" s="4">
        <f aca="true" t="shared" si="21" ref="X50:AH50">X49+X47</f>
        <v>54</v>
      </c>
      <c r="Y50" s="4">
        <f t="shared" si="21"/>
        <v>54</v>
      </c>
      <c r="Z50" s="4">
        <f t="shared" si="21"/>
        <v>54</v>
      </c>
      <c r="AA50" s="4">
        <f t="shared" si="21"/>
        <v>54</v>
      </c>
      <c r="AB50" s="4">
        <f t="shared" si="21"/>
        <v>54</v>
      </c>
      <c r="AC50" s="4">
        <f t="shared" si="21"/>
        <v>54</v>
      </c>
      <c r="AD50" s="4">
        <f t="shared" si="21"/>
        <v>54</v>
      </c>
      <c r="AE50" s="4">
        <f t="shared" si="21"/>
        <v>53</v>
      </c>
      <c r="AF50" s="4">
        <f t="shared" si="21"/>
        <v>53</v>
      </c>
      <c r="AG50" s="4">
        <f t="shared" si="21"/>
        <v>53</v>
      </c>
      <c r="AH50" s="4">
        <f t="shared" si="21"/>
        <v>55</v>
      </c>
      <c r="AI50" s="4"/>
      <c r="AJ50" s="4">
        <f aca="true" t="shared" si="22" ref="AJ50:AW50">AJ49+AJ47</f>
        <v>55</v>
      </c>
      <c r="AK50" s="4">
        <f t="shared" si="22"/>
        <v>55</v>
      </c>
      <c r="AL50" s="4">
        <f t="shared" si="22"/>
        <v>45</v>
      </c>
      <c r="AM50" s="4">
        <f t="shared" si="22"/>
        <v>36</v>
      </c>
      <c r="AN50" s="4">
        <f t="shared" si="22"/>
        <v>36</v>
      </c>
      <c r="AO50" s="4">
        <f t="shared" si="22"/>
        <v>36</v>
      </c>
      <c r="AP50" s="4">
        <f t="shared" si="22"/>
        <v>36</v>
      </c>
      <c r="AQ50" s="4">
        <f t="shared" si="22"/>
        <v>36</v>
      </c>
      <c r="AR50" s="4">
        <f t="shared" si="22"/>
        <v>36</v>
      </c>
      <c r="AS50" s="4">
        <f t="shared" si="22"/>
        <v>36</v>
      </c>
      <c r="AT50" s="4">
        <f t="shared" si="22"/>
        <v>36</v>
      </c>
      <c r="AU50" s="4">
        <f t="shared" si="22"/>
        <v>36</v>
      </c>
      <c r="AV50" s="4">
        <f t="shared" si="22"/>
        <v>36</v>
      </c>
      <c r="AW50" s="4">
        <f t="shared" si="22"/>
        <v>18</v>
      </c>
      <c r="AX50" s="2"/>
      <c r="AY50" s="2"/>
      <c r="AZ50" s="2"/>
      <c r="BA50" s="2"/>
      <c r="BB50" s="2"/>
      <c r="BC50" s="2"/>
      <c r="BD50" s="2"/>
      <c r="BE50" s="2"/>
      <c r="BF50" s="63"/>
    </row>
    <row r="51" spans="1:58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47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71"/>
      <c r="AX51" s="1"/>
      <c r="AY51" s="1"/>
      <c r="AZ51" s="1"/>
      <c r="BA51" s="1"/>
      <c r="BB51" s="1"/>
      <c r="BC51" s="1"/>
      <c r="BD51" s="1"/>
      <c r="BE51" s="1"/>
      <c r="BF51" s="47"/>
    </row>
    <row r="52" spans="1:58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47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71"/>
      <c r="AX52" s="1"/>
      <c r="AY52" s="1"/>
      <c r="AZ52" s="1"/>
      <c r="BA52" s="1"/>
      <c r="BB52" s="1"/>
      <c r="BC52" s="1"/>
      <c r="BD52" s="1"/>
      <c r="BE52" s="1"/>
      <c r="BF52" s="47"/>
    </row>
    <row r="53" spans="1:5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7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71"/>
      <c r="AX53" s="1"/>
      <c r="AY53" s="1"/>
      <c r="AZ53" s="1"/>
      <c r="BA53" s="1"/>
      <c r="BB53" s="1"/>
      <c r="BC53" s="1"/>
      <c r="BD53" s="1"/>
      <c r="BE53" s="1"/>
      <c r="BF53" s="47"/>
    </row>
  </sheetData>
  <sheetProtection/>
  <mergeCells count="61">
    <mergeCell ref="B49:D49"/>
    <mergeCell ref="B50:D50"/>
    <mergeCell ref="A7:A50"/>
    <mergeCell ref="B41:B42"/>
    <mergeCell ref="C41:C42"/>
    <mergeCell ref="B43:B44"/>
    <mergeCell ref="C43:C44"/>
    <mergeCell ref="B47:D47"/>
    <mergeCell ref="D31:D32"/>
    <mergeCell ref="D11:D12"/>
    <mergeCell ref="B31:B32"/>
    <mergeCell ref="C31:C32"/>
    <mergeCell ref="J2:L2"/>
    <mergeCell ref="E3:BD3"/>
    <mergeCell ref="C7:C8"/>
    <mergeCell ref="D9:D10"/>
    <mergeCell ref="AN2:AQ2"/>
    <mergeCell ref="AS2:AU2"/>
    <mergeCell ref="AW2:AY2"/>
    <mergeCell ref="E5:BD5"/>
    <mergeCell ref="B17:B18"/>
    <mergeCell ref="C19:C20"/>
    <mergeCell ref="B23:B24"/>
    <mergeCell ref="C21:C22"/>
    <mergeCell ref="B36:B37"/>
    <mergeCell ref="B33:B34"/>
    <mergeCell ref="C33:C34"/>
    <mergeCell ref="D38:D39"/>
    <mergeCell ref="D36:D37"/>
    <mergeCell ref="C36:C37"/>
    <mergeCell ref="B38:B39"/>
    <mergeCell ref="C38:C39"/>
    <mergeCell ref="A2:A6"/>
    <mergeCell ref="B2:B6"/>
    <mergeCell ref="C2:C6"/>
    <mergeCell ref="C15:C16"/>
    <mergeCell ref="C9:C10"/>
    <mergeCell ref="B9:B10"/>
    <mergeCell ref="B15:B16"/>
    <mergeCell ref="B7:B8"/>
    <mergeCell ref="C13:C14"/>
    <mergeCell ref="C11:C12"/>
    <mergeCell ref="C29:C30"/>
    <mergeCell ref="B29:B30"/>
    <mergeCell ref="B21:B22"/>
    <mergeCell ref="B11:B12"/>
    <mergeCell ref="B13:B14"/>
    <mergeCell ref="C25:C26"/>
    <mergeCell ref="B25:B26"/>
    <mergeCell ref="C23:C24"/>
    <mergeCell ref="B19:B20"/>
    <mergeCell ref="C17:C18"/>
    <mergeCell ref="D13:D14"/>
    <mergeCell ref="E1:BD1"/>
    <mergeCell ref="N2:P2"/>
    <mergeCell ref="R2:T2"/>
    <mergeCell ref="AA2:AC2"/>
    <mergeCell ref="AE2:AH2"/>
    <mergeCell ref="AJ2:AL2"/>
    <mergeCell ref="BA2:BD2"/>
    <mergeCell ref="D2:D6"/>
  </mergeCells>
  <printOptions/>
  <pageMargins left="0.7" right="0.7" top="0.75" bottom="0.75" header="0.3" footer="0.3"/>
  <pageSetup horizontalDpi="180" verticalDpi="180" orientation="landscape" paperSize="9" scale="55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697"/>
  <sheetViews>
    <sheetView zoomScale="65" zoomScaleNormal="6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23" sqref="N23"/>
    </sheetView>
  </sheetViews>
  <sheetFormatPr defaultColWidth="9.140625" defaultRowHeight="15"/>
  <cols>
    <col min="1" max="1" width="4.7109375" style="53" customWidth="1"/>
    <col min="2" max="2" width="11.57421875" style="53" customWidth="1"/>
    <col min="3" max="3" width="32.7109375" style="53" customWidth="1"/>
    <col min="4" max="4" width="17.28125" style="53" customWidth="1"/>
    <col min="5" max="21" width="4.7109375" style="53" customWidth="1"/>
    <col min="22" max="22" width="4.7109375" style="57" customWidth="1"/>
    <col min="23" max="37" width="4.7109375" style="53" customWidth="1"/>
    <col min="38" max="56" width="4.7109375" style="57" customWidth="1"/>
    <col min="57" max="58" width="4.7109375" style="53" customWidth="1"/>
    <col min="59" max="16384" width="9.140625" style="53" customWidth="1"/>
  </cols>
  <sheetData>
    <row r="1" spans="5:56" ht="23.25">
      <c r="E1" s="218" t="s">
        <v>155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</row>
    <row r="2" spans="1:57" ht="83.25" customHeight="1">
      <c r="A2" s="204" t="s">
        <v>0</v>
      </c>
      <c r="B2" s="204" t="s">
        <v>1</v>
      </c>
      <c r="C2" s="205" t="s">
        <v>2</v>
      </c>
      <c r="D2" s="204" t="s">
        <v>3</v>
      </c>
      <c r="E2" s="83" t="s">
        <v>136</v>
      </c>
      <c r="F2" s="83" t="s">
        <v>137</v>
      </c>
      <c r="G2" s="83" t="s">
        <v>138</v>
      </c>
      <c r="H2" s="83" t="s">
        <v>139</v>
      </c>
      <c r="I2" s="83" t="s">
        <v>140</v>
      </c>
      <c r="J2" s="219" t="s">
        <v>4</v>
      </c>
      <c r="K2" s="220"/>
      <c r="L2" s="221"/>
      <c r="M2" s="84" t="s">
        <v>141</v>
      </c>
      <c r="N2" s="219" t="s">
        <v>5</v>
      </c>
      <c r="O2" s="220"/>
      <c r="P2" s="221"/>
      <c r="Q2" s="84" t="s">
        <v>142</v>
      </c>
      <c r="R2" s="219" t="s">
        <v>6</v>
      </c>
      <c r="S2" s="220"/>
      <c r="T2" s="221"/>
      <c r="U2" s="85" t="s">
        <v>143</v>
      </c>
      <c r="V2" s="84" t="s">
        <v>144</v>
      </c>
      <c r="W2" s="84" t="s">
        <v>145</v>
      </c>
      <c r="X2" s="84" t="s">
        <v>146</v>
      </c>
      <c r="Y2" s="84" t="s">
        <v>147</v>
      </c>
      <c r="Z2" s="84" t="s">
        <v>148</v>
      </c>
      <c r="AA2" s="219" t="s">
        <v>7</v>
      </c>
      <c r="AB2" s="220"/>
      <c r="AC2" s="221"/>
      <c r="AD2" s="84" t="s">
        <v>149</v>
      </c>
      <c r="AE2" s="219" t="s">
        <v>8</v>
      </c>
      <c r="AF2" s="220"/>
      <c r="AG2" s="220"/>
      <c r="AH2" s="221"/>
      <c r="AI2" s="84" t="s">
        <v>150</v>
      </c>
      <c r="AJ2" s="219" t="s">
        <v>9</v>
      </c>
      <c r="AK2" s="220"/>
      <c r="AL2" s="221"/>
      <c r="AM2" s="84" t="s">
        <v>151</v>
      </c>
      <c r="AN2" s="219" t="s">
        <v>10</v>
      </c>
      <c r="AO2" s="220"/>
      <c r="AP2" s="220"/>
      <c r="AQ2" s="221"/>
      <c r="AR2" s="84" t="s">
        <v>152</v>
      </c>
      <c r="AS2" s="219" t="s">
        <v>11</v>
      </c>
      <c r="AT2" s="220"/>
      <c r="AU2" s="221"/>
      <c r="AV2" s="84" t="s">
        <v>153</v>
      </c>
      <c r="AW2" s="219" t="s">
        <v>124</v>
      </c>
      <c r="AX2" s="220"/>
      <c r="AY2" s="221"/>
      <c r="AZ2" s="84" t="s">
        <v>154</v>
      </c>
      <c r="BA2" s="219" t="s">
        <v>12</v>
      </c>
      <c r="BB2" s="220"/>
      <c r="BC2" s="220"/>
      <c r="BD2" s="221"/>
      <c r="BE2" s="42" t="s">
        <v>13</v>
      </c>
    </row>
    <row r="3" spans="1:58" ht="15">
      <c r="A3" s="204"/>
      <c r="B3" s="204"/>
      <c r="C3" s="206"/>
      <c r="D3" s="204"/>
      <c r="E3" s="211" t="s">
        <v>14</v>
      </c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42"/>
    </row>
    <row r="4" spans="1:58" ht="15">
      <c r="A4" s="204"/>
      <c r="B4" s="204"/>
      <c r="C4" s="206"/>
      <c r="D4" s="204"/>
      <c r="E4" s="72">
        <v>36</v>
      </c>
      <c r="F4" s="72">
        <v>37</v>
      </c>
      <c r="G4" s="72">
        <v>38</v>
      </c>
      <c r="H4" s="72">
        <v>39</v>
      </c>
      <c r="I4" s="73">
        <v>40</v>
      </c>
      <c r="J4" s="7">
        <v>41</v>
      </c>
      <c r="K4" s="7">
        <v>42</v>
      </c>
      <c r="L4" s="7">
        <v>43</v>
      </c>
      <c r="M4" s="7">
        <v>44</v>
      </c>
      <c r="N4" s="7">
        <v>45</v>
      </c>
      <c r="O4" s="7">
        <v>46</v>
      </c>
      <c r="P4" s="7">
        <v>47</v>
      </c>
      <c r="Q4" s="7">
        <v>48</v>
      </c>
      <c r="R4" s="7">
        <v>49</v>
      </c>
      <c r="S4" s="7">
        <v>50</v>
      </c>
      <c r="T4" s="7">
        <v>51</v>
      </c>
      <c r="U4" s="46">
        <v>52</v>
      </c>
      <c r="V4" s="46">
        <v>53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46">
        <v>16</v>
      </c>
      <c r="AM4" s="46">
        <v>17</v>
      </c>
      <c r="AN4" s="46">
        <v>18</v>
      </c>
      <c r="AO4" s="46">
        <v>19</v>
      </c>
      <c r="AP4" s="46">
        <v>20</v>
      </c>
      <c r="AQ4" s="46">
        <v>21</v>
      </c>
      <c r="AR4" s="46">
        <v>22</v>
      </c>
      <c r="AS4" s="46">
        <v>23</v>
      </c>
      <c r="AT4" s="46">
        <v>24</v>
      </c>
      <c r="AU4" s="46">
        <v>25</v>
      </c>
      <c r="AV4" s="46">
        <v>26</v>
      </c>
      <c r="AW4" s="46">
        <v>27</v>
      </c>
      <c r="AX4" s="46">
        <v>28</v>
      </c>
      <c r="AY4" s="46">
        <v>29</v>
      </c>
      <c r="AZ4" s="46">
        <v>30</v>
      </c>
      <c r="BA4" s="46">
        <v>31</v>
      </c>
      <c r="BB4" s="46">
        <v>32</v>
      </c>
      <c r="BC4" s="46">
        <v>33</v>
      </c>
      <c r="BD4" s="46">
        <v>34</v>
      </c>
      <c r="BE4" s="7">
        <v>35</v>
      </c>
      <c r="BF4" s="42"/>
    </row>
    <row r="5" spans="1:58" ht="15">
      <c r="A5" s="204"/>
      <c r="B5" s="204"/>
      <c r="C5" s="206"/>
      <c r="D5" s="204"/>
      <c r="E5" s="213" t="s">
        <v>15</v>
      </c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42"/>
    </row>
    <row r="6" spans="1:58" ht="15">
      <c r="A6" s="204"/>
      <c r="B6" s="204"/>
      <c r="C6" s="207"/>
      <c r="D6" s="204"/>
      <c r="E6" s="72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72">
        <v>8</v>
      </c>
      <c r="M6" s="72">
        <v>9</v>
      </c>
      <c r="N6" s="72">
        <v>10</v>
      </c>
      <c r="O6" s="72">
        <v>11</v>
      </c>
      <c r="P6" s="72">
        <v>12</v>
      </c>
      <c r="Q6" s="72">
        <v>13</v>
      </c>
      <c r="R6" s="72">
        <v>14</v>
      </c>
      <c r="S6" s="72">
        <v>15</v>
      </c>
      <c r="T6" s="72">
        <v>16</v>
      </c>
      <c r="U6" s="72">
        <v>17</v>
      </c>
      <c r="V6" s="74">
        <v>18</v>
      </c>
      <c r="W6" s="72">
        <v>19</v>
      </c>
      <c r="X6" s="72">
        <v>20</v>
      </c>
      <c r="Y6" s="72">
        <v>21</v>
      </c>
      <c r="Z6" s="72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46">
        <v>34</v>
      </c>
      <c r="AM6" s="46">
        <v>35</v>
      </c>
      <c r="AN6" s="46">
        <v>36</v>
      </c>
      <c r="AO6" s="46">
        <v>37</v>
      </c>
      <c r="AP6" s="46">
        <v>38</v>
      </c>
      <c r="AQ6" s="46">
        <v>39</v>
      </c>
      <c r="AR6" s="46">
        <v>40</v>
      </c>
      <c r="AS6" s="46">
        <v>41</v>
      </c>
      <c r="AT6" s="46">
        <v>42</v>
      </c>
      <c r="AU6" s="46">
        <v>43</v>
      </c>
      <c r="AV6" s="46">
        <v>44</v>
      </c>
      <c r="AW6" s="46">
        <v>45</v>
      </c>
      <c r="AX6" s="46">
        <v>46</v>
      </c>
      <c r="AY6" s="46">
        <v>47</v>
      </c>
      <c r="AZ6" s="46">
        <v>48</v>
      </c>
      <c r="BA6" s="46">
        <v>49</v>
      </c>
      <c r="BB6" s="46">
        <v>50</v>
      </c>
      <c r="BC6" s="46">
        <v>51</v>
      </c>
      <c r="BD6" s="46">
        <v>52</v>
      </c>
      <c r="BE6" s="7">
        <v>53</v>
      </c>
      <c r="BF6" s="42"/>
    </row>
    <row r="7" spans="1:58" ht="18" customHeight="1">
      <c r="A7" s="202" t="s">
        <v>101</v>
      </c>
      <c r="B7" s="186" t="s">
        <v>28</v>
      </c>
      <c r="C7" s="151" t="s">
        <v>27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32"/>
      <c r="W7" s="32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106"/>
      <c r="AX7" s="106"/>
      <c r="AY7" s="106"/>
      <c r="AZ7" s="106"/>
      <c r="BA7" s="106"/>
      <c r="BB7" s="106"/>
      <c r="BC7" s="106"/>
      <c r="BD7" s="106"/>
      <c r="BE7" s="75"/>
      <c r="BF7" s="75"/>
    </row>
    <row r="8" spans="1:58" ht="16.5" customHeight="1">
      <c r="A8" s="203"/>
      <c r="B8" s="187"/>
      <c r="C8" s="144"/>
      <c r="D8" s="33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2"/>
      <c r="W8" s="32"/>
      <c r="X8" s="9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49"/>
      <c r="AN8" s="49"/>
      <c r="AO8" s="49"/>
      <c r="AP8" s="49"/>
      <c r="AQ8" s="48"/>
      <c r="AR8" s="48"/>
      <c r="AS8" s="48"/>
      <c r="AT8" s="48"/>
      <c r="AU8" s="48"/>
      <c r="AV8" s="49"/>
      <c r="AW8" s="106"/>
      <c r="AX8" s="106"/>
      <c r="AY8" s="106"/>
      <c r="AZ8" s="106"/>
      <c r="BA8" s="106"/>
      <c r="BB8" s="106"/>
      <c r="BC8" s="106"/>
      <c r="BD8" s="106"/>
      <c r="BE8" s="75"/>
      <c r="BF8" s="75"/>
    </row>
    <row r="9" spans="1:58" ht="15.75" customHeight="1">
      <c r="A9" s="203"/>
      <c r="B9" s="156" t="s">
        <v>30</v>
      </c>
      <c r="C9" s="149" t="s">
        <v>16</v>
      </c>
      <c r="D9" s="214" t="s">
        <v>80</v>
      </c>
      <c r="E9" s="7">
        <v>2</v>
      </c>
      <c r="F9" s="7">
        <v>2</v>
      </c>
      <c r="G9" s="7">
        <v>2</v>
      </c>
      <c r="H9" s="7">
        <v>2</v>
      </c>
      <c r="I9" s="7">
        <v>2</v>
      </c>
      <c r="J9" s="7">
        <v>2</v>
      </c>
      <c r="K9" s="7">
        <v>2</v>
      </c>
      <c r="L9" s="7">
        <v>2</v>
      </c>
      <c r="M9" s="7">
        <v>2</v>
      </c>
      <c r="N9" s="7"/>
      <c r="O9" s="7"/>
      <c r="P9" s="7"/>
      <c r="Q9" s="7"/>
      <c r="R9" s="7"/>
      <c r="S9" s="7"/>
      <c r="T9" s="7"/>
      <c r="U9" s="7"/>
      <c r="V9" s="32"/>
      <c r="W9" s="32">
        <f>SUM(E9:N9)</f>
        <v>18</v>
      </c>
      <c r="X9" s="22">
        <v>4</v>
      </c>
      <c r="Y9" s="22">
        <v>2</v>
      </c>
      <c r="Z9" s="22">
        <v>2</v>
      </c>
      <c r="AA9" s="22">
        <v>2</v>
      </c>
      <c r="AB9" s="22">
        <v>2</v>
      </c>
      <c r="AC9" s="22">
        <v>2</v>
      </c>
      <c r="AD9" s="22">
        <v>2</v>
      </c>
      <c r="AE9" s="22">
        <v>2</v>
      </c>
      <c r="AF9" s="22">
        <v>2</v>
      </c>
      <c r="AG9" s="22">
        <v>2</v>
      </c>
      <c r="AH9" s="22">
        <v>2</v>
      </c>
      <c r="AI9" s="75"/>
      <c r="AJ9" s="75"/>
      <c r="AK9" s="22"/>
      <c r="AL9" s="37"/>
      <c r="AM9" s="49"/>
      <c r="AN9" s="49"/>
      <c r="AO9" s="49"/>
      <c r="AP9" s="49"/>
      <c r="AQ9" s="48"/>
      <c r="AR9" s="48"/>
      <c r="AS9" s="48"/>
      <c r="AT9" s="48"/>
      <c r="AU9" s="48"/>
      <c r="AV9" s="52">
        <f>SUM(X9:AR9)</f>
        <v>24</v>
      </c>
      <c r="AW9" s="106"/>
      <c r="AX9" s="106"/>
      <c r="AY9" s="106"/>
      <c r="AZ9" s="106"/>
      <c r="BA9" s="106"/>
      <c r="BB9" s="106"/>
      <c r="BC9" s="106"/>
      <c r="BD9" s="106"/>
      <c r="BE9" s="75"/>
      <c r="BF9" s="75"/>
    </row>
    <row r="10" spans="1:58" ht="16.5" customHeight="1">
      <c r="A10" s="203"/>
      <c r="B10" s="157"/>
      <c r="C10" s="150"/>
      <c r="D10" s="215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9"/>
      <c r="V10" s="32"/>
      <c r="W10" s="32">
        <f aca="true" t="shared" si="0" ref="W10:W34">SUM(E10:N10)</f>
        <v>0</v>
      </c>
      <c r="X10" s="37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75"/>
      <c r="AJ10" s="75"/>
      <c r="AK10" s="22"/>
      <c r="AL10" s="37"/>
      <c r="AM10" s="49"/>
      <c r="AN10" s="49"/>
      <c r="AO10" s="49"/>
      <c r="AP10" s="49"/>
      <c r="AQ10" s="48"/>
      <c r="AR10" s="48"/>
      <c r="AS10" s="48"/>
      <c r="AT10" s="48"/>
      <c r="AU10" s="48"/>
      <c r="AV10" s="49"/>
      <c r="AW10" s="106"/>
      <c r="AX10" s="106"/>
      <c r="AY10" s="106"/>
      <c r="AZ10" s="106"/>
      <c r="BA10" s="106"/>
      <c r="BB10" s="106"/>
      <c r="BC10" s="106"/>
      <c r="BD10" s="106"/>
      <c r="BE10" s="75"/>
      <c r="BF10" s="75"/>
    </row>
    <row r="11" spans="1:58" ht="15.75" customHeight="1">
      <c r="A11" s="203"/>
      <c r="B11" s="156" t="s">
        <v>31</v>
      </c>
      <c r="C11" s="156" t="s">
        <v>17</v>
      </c>
      <c r="D11" s="214" t="s">
        <v>80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/>
      <c r="O11" s="7"/>
      <c r="P11" s="7"/>
      <c r="Q11" s="7"/>
      <c r="R11" s="7"/>
      <c r="S11" s="7"/>
      <c r="T11" s="7"/>
      <c r="U11" s="7"/>
      <c r="V11" s="32"/>
      <c r="W11" s="32">
        <f t="shared" si="0"/>
        <v>18</v>
      </c>
      <c r="X11" s="22">
        <v>4</v>
      </c>
      <c r="Y11" s="22">
        <v>2</v>
      </c>
      <c r="Z11" s="22">
        <v>2</v>
      </c>
      <c r="AA11" s="22">
        <v>2</v>
      </c>
      <c r="AB11" s="22">
        <v>2</v>
      </c>
      <c r="AC11" s="22">
        <v>2</v>
      </c>
      <c r="AD11" s="22">
        <v>2</v>
      </c>
      <c r="AE11" s="22">
        <v>2</v>
      </c>
      <c r="AF11" s="22">
        <v>2</v>
      </c>
      <c r="AG11" s="22">
        <v>2</v>
      </c>
      <c r="AH11" s="22">
        <v>2</v>
      </c>
      <c r="AI11" s="75"/>
      <c r="AJ11" s="75"/>
      <c r="AK11" s="22"/>
      <c r="AL11" s="37"/>
      <c r="AM11" s="49"/>
      <c r="AN11" s="49"/>
      <c r="AO11" s="49"/>
      <c r="AP11" s="49"/>
      <c r="AQ11" s="48"/>
      <c r="AR11" s="48"/>
      <c r="AS11" s="48"/>
      <c r="AT11" s="48"/>
      <c r="AU11" s="48"/>
      <c r="AV11" s="52">
        <f>SUM(X11:AR11)</f>
        <v>24</v>
      </c>
      <c r="AW11" s="106"/>
      <c r="AX11" s="106"/>
      <c r="AY11" s="106"/>
      <c r="AZ11" s="106"/>
      <c r="BA11" s="106"/>
      <c r="BB11" s="106"/>
      <c r="BC11" s="106"/>
      <c r="BD11" s="106"/>
      <c r="BE11" s="75"/>
      <c r="BF11" s="75"/>
    </row>
    <row r="12" spans="1:58" ht="15" customHeight="1">
      <c r="A12" s="203"/>
      <c r="B12" s="157"/>
      <c r="C12" s="157"/>
      <c r="D12" s="215"/>
      <c r="E12" s="9">
        <f>E11</f>
        <v>2</v>
      </c>
      <c r="F12" s="9">
        <f>F11</f>
        <v>2</v>
      </c>
      <c r="G12" s="9">
        <f aca="true" t="shared" si="1" ref="G12:M12">G11</f>
        <v>2</v>
      </c>
      <c r="H12" s="9">
        <f t="shared" si="1"/>
        <v>2</v>
      </c>
      <c r="I12" s="9">
        <f t="shared" si="1"/>
        <v>2</v>
      </c>
      <c r="J12" s="9">
        <f t="shared" si="1"/>
        <v>2</v>
      </c>
      <c r="K12" s="9">
        <f t="shared" si="1"/>
        <v>2</v>
      </c>
      <c r="L12" s="9">
        <f t="shared" si="1"/>
        <v>2</v>
      </c>
      <c r="M12" s="9">
        <f t="shared" si="1"/>
        <v>2</v>
      </c>
      <c r="N12" s="9"/>
      <c r="O12" s="9"/>
      <c r="P12" s="9"/>
      <c r="Q12" s="9"/>
      <c r="R12" s="9"/>
      <c r="S12" s="9"/>
      <c r="T12" s="9"/>
      <c r="U12" s="9"/>
      <c r="V12" s="32"/>
      <c r="W12" s="32">
        <f t="shared" si="0"/>
        <v>18</v>
      </c>
      <c r="X12" s="9">
        <v>4</v>
      </c>
      <c r="Y12" s="37">
        <f>Y11</f>
        <v>2</v>
      </c>
      <c r="Z12" s="37">
        <f aca="true" t="shared" si="2" ref="Z12:AH12">Z11</f>
        <v>2</v>
      </c>
      <c r="AA12" s="37">
        <f t="shared" si="2"/>
        <v>2</v>
      </c>
      <c r="AB12" s="37">
        <f t="shared" si="2"/>
        <v>2</v>
      </c>
      <c r="AC12" s="37">
        <f t="shared" si="2"/>
        <v>2</v>
      </c>
      <c r="AD12" s="37">
        <f t="shared" si="2"/>
        <v>2</v>
      </c>
      <c r="AE12" s="37">
        <f t="shared" si="2"/>
        <v>2</v>
      </c>
      <c r="AF12" s="37">
        <f t="shared" si="2"/>
        <v>2</v>
      </c>
      <c r="AG12" s="37">
        <f t="shared" si="2"/>
        <v>2</v>
      </c>
      <c r="AH12" s="37">
        <f t="shared" si="2"/>
        <v>2</v>
      </c>
      <c r="AI12" s="37"/>
      <c r="AJ12" s="37"/>
      <c r="AK12" s="22"/>
      <c r="AL12" s="37"/>
      <c r="AM12" s="49"/>
      <c r="AN12" s="49"/>
      <c r="AO12" s="49"/>
      <c r="AP12" s="49"/>
      <c r="AQ12" s="48"/>
      <c r="AR12" s="48"/>
      <c r="AS12" s="48"/>
      <c r="AT12" s="48"/>
      <c r="AU12" s="48"/>
      <c r="AV12" s="49"/>
      <c r="AW12" s="106"/>
      <c r="AX12" s="106"/>
      <c r="AY12" s="106"/>
      <c r="AZ12" s="106"/>
      <c r="BA12" s="106"/>
      <c r="BB12" s="106"/>
      <c r="BC12" s="106"/>
      <c r="BD12" s="106"/>
      <c r="BE12" s="75"/>
      <c r="BF12" s="75"/>
    </row>
    <row r="13" spans="1:58" ht="14.25" customHeight="1">
      <c r="A13" s="203"/>
      <c r="B13" s="162" t="s">
        <v>20</v>
      </c>
      <c r="C13" s="159" t="s">
        <v>64</v>
      </c>
      <c r="D13" s="214"/>
      <c r="E13" s="7"/>
      <c r="F13" s="7"/>
      <c r="G13" s="7"/>
      <c r="H13" s="7"/>
      <c r="I13" s="7"/>
      <c r="J13" s="7"/>
      <c r="K13" s="7"/>
      <c r="L13" s="9"/>
      <c r="M13" s="9"/>
      <c r="N13" s="9"/>
      <c r="O13" s="9"/>
      <c r="P13" s="9"/>
      <c r="Q13" s="9"/>
      <c r="R13" s="9"/>
      <c r="S13" s="9"/>
      <c r="T13" s="9"/>
      <c r="U13" s="9"/>
      <c r="V13" s="29"/>
      <c r="W13" s="32">
        <f t="shared" si="0"/>
        <v>0</v>
      </c>
      <c r="X13" s="9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22"/>
      <c r="AL13" s="37"/>
      <c r="AM13" s="49"/>
      <c r="AN13" s="49"/>
      <c r="AO13" s="49"/>
      <c r="AP13" s="49"/>
      <c r="AQ13" s="48"/>
      <c r="AR13" s="48"/>
      <c r="AS13" s="48"/>
      <c r="AT13" s="48"/>
      <c r="AU13" s="48"/>
      <c r="AV13" s="49"/>
      <c r="AW13" s="106"/>
      <c r="AX13" s="106"/>
      <c r="AY13" s="106"/>
      <c r="AZ13" s="106"/>
      <c r="BA13" s="106"/>
      <c r="BB13" s="106"/>
      <c r="BC13" s="106"/>
      <c r="BD13" s="106"/>
      <c r="BE13" s="75"/>
      <c r="BF13" s="75"/>
    </row>
    <row r="14" spans="1:58" ht="15.75" customHeight="1">
      <c r="A14" s="203"/>
      <c r="B14" s="163"/>
      <c r="C14" s="161"/>
      <c r="D14" s="215"/>
      <c r="E14" s="7"/>
      <c r="F14" s="7"/>
      <c r="G14" s="7"/>
      <c r="H14" s="7"/>
      <c r="I14" s="7"/>
      <c r="J14" s="7"/>
      <c r="K14" s="7"/>
      <c r="L14" s="9"/>
      <c r="M14" s="9"/>
      <c r="N14" s="9"/>
      <c r="O14" s="9"/>
      <c r="P14" s="9"/>
      <c r="Q14" s="9"/>
      <c r="R14" s="9"/>
      <c r="S14" s="9"/>
      <c r="T14" s="9"/>
      <c r="U14" s="9"/>
      <c r="V14" s="29"/>
      <c r="W14" s="32">
        <f t="shared" si="0"/>
        <v>0</v>
      </c>
      <c r="X14" s="9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22"/>
      <c r="AL14" s="37"/>
      <c r="AM14" s="49"/>
      <c r="AN14" s="49"/>
      <c r="AO14" s="49"/>
      <c r="AP14" s="49"/>
      <c r="AQ14" s="48"/>
      <c r="AR14" s="48"/>
      <c r="AS14" s="48"/>
      <c r="AT14" s="48"/>
      <c r="AU14" s="48"/>
      <c r="AV14" s="49"/>
      <c r="AW14" s="106"/>
      <c r="AX14" s="106"/>
      <c r="AY14" s="106"/>
      <c r="AZ14" s="106"/>
      <c r="BA14" s="106"/>
      <c r="BB14" s="106"/>
      <c r="BC14" s="106"/>
      <c r="BD14" s="106"/>
      <c r="BE14" s="75"/>
      <c r="BF14" s="75"/>
    </row>
    <row r="15" spans="1:58" ht="13.5" customHeight="1">
      <c r="A15" s="203"/>
      <c r="B15" s="216" t="s">
        <v>18</v>
      </c>
      <c r="C15" s="166" t="s">
        <v>81</v>
      </c>
      <c r="D15" s="214" t="s">
        <v>82</v>
      </c>
      <c r="E15" s="7">
        <v>6</v>
      </c>
      <c r="F15" s="7">
        <v>4</v>
      </c>
      <c r="G15" s="7">
        <v>6</v>
      </c>
      <c r="H15" s="7">
        <v>4</v>
      </c>
      <c r="I15" s="7">
        <v>6</v>
      </c>
      <c r="J15" s="7">
        <v>4</v>
      </c>
      <c r="K15" s="7">
        <v>6</v>
      </c>
      <c r="L15" s="7">
        <v>4</v>
      </c>
      <c r="M15" s="7">
        <v>4</v>
      </c>
      <c r="N15" s="7"/>
      <c r="O15" s="7"/>
      <c r="P15" s="7"/>
      <c r="Q15" s="7"/>
      <c r="R15" s="9"/>
      <c r="S15" s="9"/>
      <c r="T15" s="9"/>
      <c r="U15" s="9"/>
      <c r="V15" s="29"/>
      <c r="W15" s="32">
        <f t="shared" si="0"/>
        <v>44</v>
      </c>
      <c r="X15" s="9"/>
      <c r="Y15" s="37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49"/>
      <c r="AN15" s="49"/>
      <c r="AO15" s="49"/>
      <c r="AP15" s="49"/>
      <c r="AQ15" s="48"/>
      <c r="AR15" s="48"/>
      <c r="AS15" s="48"/>
      <c r="AT15" s="48"/>
      <c r="AU15" s="48"/>
      <c r="AV15" s="49"/>
      <c r="AW15" s="106"/>
      <c r="AX15" s="106"/>
      <c r="AY15" s="106"/>
      <c r="AZ15" s="106"/>
      <c r="BA15" s="106"/>
      <c r="BB15" s="106"/>
      <c r="BC15" s="106"/>
      <c r="BD15" s="106"/>
      <c r="BE15" s="75"/>
      <c r="BF15" s="75"/>
    </row>
    <row r="16" spans="1:58" ht="18" customHeight="1">
      <c r="A16" s="203"/>
      <c r="B16" s="217"/>
      <c r="C16" s="167"/>
      <c r="D16" s="215"/>
      <c r="E16" s="9">
        <f>E15/2</f>
        <v>3</v>
      </c>
      <c r="F16" s="9">
        <f>F15/2</f>
        <v>2</v>
      </c>
      <c r="G16" s="9">
        <f aca="true" t="shared" si="3" ref="G16:M16">G15/2</f>
        <v>3</v>
      </c>
      <c r="H16" s="9">
        <f t="shared" si="3"/>
        <v>2</v>
      </c>
      <c r="I16" s="9">
        <f t="shared" si="3"/>
        <v>3</v>
      </c>
      <c r="J16" s="9">
        <f t="shared" si="3"/>
        <v>2</v>
      </c>
      <c r="K16" s="9">
        <f t="shared" si="3"/>
        <v>3</v>
      </c>
      <c r="L16" s="9">
        <f t="shared" si="3"/>
        <v>2</v>
      </c>
      <c r="M16" s="9">
        <f t="shared" si="3"/>
        <v>2</v>
      </c>
      <c r="N16" s="9"/>
      <c r="O16" s="9"/>
      <c r="P16" s="9"/>
      <c r="Q16" s="9"/>
      <c r="R16" s="9"/>
      <c r="S16" s="9"/>
      <c r="T16" s="9"/>
      <c r="U16" s="9"/>
      <c r="V16" s="32"/>
      <c r="W16" s="32">
        <f t="shared" si="0"/>
        <v>22</v>
      </c>
      <c r="X16" s="9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22"/>
      <c r="AL16" s="37"/>
      <c r="AM16" s="49"/>
      <c r="AN16" s="49"/>
      <c r="AO16" s="49"/>
      <c r="AP16" s="49"/>
      <c r="AQ16" s="48"/>
      <c r="AR16" s="48"/>
      <c r="AS16" s="48"/>
      <c r="AT16" s="48"/>
      <c r="AU16" s="48"/>
      <c r="AV16" s="49"/>
      <c r="AW16" s="106"/>
      <c r="AX16" s="106"/>
      <c r="AY16" s="106"/>
      <c r="AZ16" s="106"/>
      <c r="BA16" s="106"/>
      <c r="BB16" s="106"/>
      <c r="BC16" s="106"/>
      <c r="BD16" s="106"/>
      <c r="BE16" s="75"/>
      <c r="BF16" s="75"/>
    </row>
    <row r="17" spans="1:58" ht="18" customHeight="1" hidden="1">
      <c r="A17" s="203"/>
      <c r="B17" s="216"/>
      <c r="C17" s="224"/>
      <c r="D17" s="33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9"/>
      <c r="V17" s="32"/>
      <c r="W17" s="32">
        <f t="shared" si="0"/>
        <v>0</v>
      </c>
      <c r="X17" s="9"/>
      <c r="Y17" s="37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49">
        <f>SUM(Y17:AJ17)</f>
        <v>0</v>
      </c>
      <c r="AN17" s="49"/>
      <c r="AO17" s="49"/>
      <c r="AP17" s="49"/>
      <c r="AQ17" s="48"/>
      <c r="AR17" s="48"/>
      <c r="AS17" s="48"/>
      <c r="AT17" s="48"/>
      <c r="AU17" s="48"/>
      <c r="AV17" s="49">
        <f>SUM(AH17:AS17)</f>
        <v>0</v>
      </c>
      <c r="AW17" s="106"/>
      <c r="AX17" s="106"/>
      <c r="AY17" s="106"/>
      <c r="AZ17" s="106"/>
      <c r="BA17" s="106"/>
      <c r="BB17" s="106"/>
      <c r="BC17" s="106"/>
      <c r="BD17" s="106"/>
      <c r="BE17" s="75"/>
      <c r="BF17" s="75"/>
    </row>
    <row r="18" spans="1:58" ht="25.5" customHeight="1" hidden="1">
      <c r="A18" s="203"/>
      <c r="B18" s="217"/>
      <c r="C18" s="225"/>
      <c r="D18" s="9"/>
      <c r="E18" s="7"/>
      <c r="F18" s="7"/>
      <c r="G18" s="7"/>
      <c r="H18" s="7"/>
      <c r="I18" s="7"/>
      <c r="J18" s="7"/>
      <c r="K18" s="7"/>
      <c r="L18" s="9"/>
      <c r="M18" s="9"/>
      <c r="N18" s="9"/>
      <c r="O18" s="9"/>
      <c r="P18" s="9"/>
      <c r="Q18" s="9"/>
      <c r="R18" s="9"/>
      <c r="S18" s="9"/>
      <c r="T18" s="9"/>
      <c r="U18" s="9"/>
      <c r="V18" s="29"/>
      <c r="W18" s="32">
        <f t="shared" si="0"/>
        <v>0</v>
      </c>
      <c r="X18" s="9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49"/>
      <c r="AN18" s="49"/>
      <c r="AO18" s="49"/>
      <c r="AP18" s="49"/>
      <c r="AQ18" s="48"/>
      <c r="AR18" s="48"/>
      <c r="AS18" s="48"/>
      <c r="AT18" s="48"/>
      <c r="AU18" s="48"/>
      <c r="AV18" s="49"/>
      <c r="AW18" s="106"/>
      <c r="AX18" s="106"/>
      <c r="AY18" s="106"/>
      <c r="AZ18" s="106"/>
      <c r="BA18" s="106"/>
      <c r="BB18" s="106"/>
      <c r="BC18" s="106"/>
      <c r="BD18" s="106"/>
      <c r="BE18" s="75"/>
      <c r="BF18" s="75"/>
    </row>
    <row r="19" spans="1:58" ht="18" customHeight="1">
      <c r="A19" s="203"/>
      <c r="B19" s="214" t="s">
        <v>37</v>
      </c>
      <c r="C19" s="166" t="s">
        <v>83</v>
      </c>
      <c r="D19" s="216" t="s">
        <v>84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9"/>
      <c r="V19" s="29"/>
      <c r="W19" s="32">
        <f t="shared" si="0"/>
        <v>0</v>
      </c>
      <c r="X19" s="7">
        <v>12</v>
      </c>
      <c r="Y19" s="22">
        <v>14</v>
      </c>
      <c r="Z19" s="22">
        <v>16</v>
      </c>
      <c r="AA19" s="22">
        <v>14</v>
      </c>
      <c r="AB19" s="22">
        <v>16</v>
      </c>
      <c r="AC19" s="22">
        <v>14</v>
      </c>
      <c r="AD19" s="22">
        <v>16</v>
      </c>
      <c r="AE19" s="22">
        <v>14</v>
      </c>
      <c r="AF19" s="22">
        <v>16</v>
      </c>
      <c r="AG19" s="22">
        <v>14</v>
      </c>
      <c r="AH19" s="22">
        <v>16</v>
      </c>
      <c r="AI19" s="22" t="s">
        <v>166</v>
      </c>
      <c r="AJ19" s="22">
        <v>18</v>
      </c>
      <c r="AK19" s="22"/>
      <c r="AL19" s="37"/>
      <c r="AM19" s="49"/>
      <c r="AN19" s="49"/>
      <c r="AO19" s="49"/>
      <c r="AP19" s="49"/>
      <c r="AQ19" s="48"/>
      <c r="AR19" s="48"/>
      <c r="AS19" s="48"/>
      <c r="AT19" s="48"/>
      <c r="AU19" s="48"/>
      <c r="AV19" s="52">
        <f>SUM(X19:AT19)</f>
        <v>180</v>
      </c>
      <c r="AW19" s="106"/>
      <c r="AX19" s="106"/>
      <c r="AY19" s="106"/>
      <c r="AZ19" s="106"/>
      <c r="BA19" s="106"/>
      <c r="BB19" s="106"/>
      <c r="BC19" s="106"/>
      <c r="BD19" s="106"/>
      <c r="BE19" s="75"/>
      <c r="BF19" s="75"/>
    </row>
    <row r="20" spans="1:58" ht="21.75" customHeight="1">
      <c r="A20" s="203"/>
      <c r="B20" s="215"/>
      <c r="C20" s="167"/>
      <c r="D20" s="217"/>
      <c r="E20" s="7"/>
      <c r="F20" s="7"/>
      <c r="G20" s="7"/>
      <c r="H20" s="7"/>
      <c r="I20" s="7"/>
      <c r="J20" s="7"/>
      <c r="K20" s="7"/>
      <c r="L20" s="9"/>
      <c r="M20" s="9"/>
      <c r="N20" s="9"/>
      <c r="O20" s="9"/>
      <c r="P20" s="9"/>
      <c r="Q20" s="9"/>
      <c r="R20" s="9"/>
      <c r="S20" s="9"/>
      <c r="T20" s="9"/>
      <c r="U20" s="9"/>
      <c r="V20" s="29"/>
      <c r="W20" s="32">
        <f t="shared" si="0"/>
        <v>0</v>
      </c>
      <c r="X20" s="9">
        <f>X19/2</f>
        <v>6</v>
      </c>
      <c r="Y20" s="9">
        <f aca="true" t="shared" si="4" ref="Y20:AH20">Y19/2</f>
        <v>7</v>
      </c>
      <c r="Z20" s="9">
        <f t="shared" si="4"/>
        <v>8</v>
      </c>
      <c r="AA20" s="9">
        <f t="shared" si="4"/>
        <v>7</v>
      </c>
      <c r="AB20" s="9">
        <f t="shared" si="4"/>
        <v>8</v>
      </c>
      <c r="AC20" s="9">
        <f t="shared" si="4"/>
        <v>7</v>
      </c>
      <c r="AD20" s="9">
        <f t="shared" si="4"/>
        <v>8</v>
      </c>
      <c r="AE20" s="9">
        <f t="shared" si="4"/>
        <v>7</v>
      </c>
      <c r="AF20" s="9">
        <f t="shared" si="4"/>
        <v>8</v>
      </c>
      <c r="AG20" s="9">
        <f t="shared" si="4"/>
        <v>7</v>
      </c>
      <c r="AH20" s="9">
        <f t="shared" si="4"/>
        <v>8</v>
      </c>
      <c r="AI20" s="9"/>
      <c r="AJ20" s="9">
        <f>AJ19/2</f>
        <v>9</v>
      </c>
      <c r="AK20" s="9"/>
      <c r="AL20" s="37"/>
      <c r="AM20" s="49"/>
      <c r="AN20" s="49"/>
      <c r="AO20" s="49"/>
      <c r="AP20" s="49"/>
      <c r="AQ20" s="48"/>
      <c r="AR20" s="48"/>
      <c r="AS20" s="48"/>
      <c r="AT20" s="48"/>
      <c r="AU20" s="48"/>
      <c r="AV20" s="49"/>
      <c r="AW20" s="106"/>
      <c r="AX20" s="106"/>
      <c r="AY20" s="106"/>
      <c r="AZ20" s="106"/>
      <c r="BA20" s="106"/>
      <c r="BB20" s="106"/>
      <c r="BC20" s="106"/>
      <c r="BD20" s="106"/>
      <c r="BE20" s="75"/>
      <c r="BF20" s="75"/>
    </row>
    <row r="21" spans="1:58" ht="18" customHeight="1">
      <c r="A21" s="203"/>
      <c r="B21" s="216" t="s">
        <v>42</v>
      </c>
      <c r="C21" s="224" t="s">
        <v>85</v>
      </c>
      <c r="D21" s="216" t="s">
        <v>86</v>
      </c>
      <c r="E21" s="7">
        <v>4</v>
      </c>
      <c r="F21" s="7">
        <v>4</v>
      </c>
      <c r="G21" s="7">
        <v>4</v>
      </c>
      <c r="H21" s="7">
        <v>4</v>
      </c>
      <c r="I21" s="7">
        <v>4</v>
      </c>
      <c r="J21" s="7">
        <v>4</v>
      </c>
      <c r="K21" s="7">
        <v>4</v>
      </c>
      <c r="L21" s="7">
        <v>4</v>
      </c>
      <c r="M21" s="7">
        <v>4</v>
      </c>
      <c r="N21" s="7"/>
      <c r="O21" s="7"/>
      <c r="P21" s="7"/>
      <c r="Q21" s="7"/>
      <c r="R21" s="7"/>
      <c r="S21" s="7"/>
      <c r="T21" s="7"/>
      <c r="U21" s="9"/>
      <c r="V21" s="29"/>
      <c r="W21" s="32">
        <f t="shared" si="0"/>
        <v>36</v>
      </c>
      <c r="X21" s="9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22"/>
      <c r="AL21" s="37"/>
      <c r="AM21" s="49"/>
      <c r="AN21" s="49"/>
      <c r="AO21" s="49"/>
      <c r="AP21" s="49"/>
      <c r="AQ21" s="48"/>
      <c r="AR21" s="48"/>
      <c r="AS21" s="48"/>
      <c r="AT21" s="48"/>
      <c r="AU21" s="48"/>
      <c r="AV21" s="49"/>
      <c r="AW21" s="106"/>
      <c r="AX21" s="106"/>
      <c r="AY21" s="106"/>
      <c r="AZ21" s="106"/>
      <c r="BA21" s="106"/>
      <c r="BB21" s="106"/>
      <c r="BC21" s="106"/>
      <c r="BD21" s="106"/>
      <c r="BE21" s="75"/>
      <c r="BF21" s="75"/>
    </row>
    <row r="22" spans="1:58" ht="19.5" customHeight="1">
      <c r="A22" s="203"/>
      <c r="B22" s="217"/>
      <c r="C22" s="225"/>
      <c r="D22" s="217"/>
      <c r="E22" s="9">
        <f>E21/2</f>
        <v>2</v>
      </c>
      <c r="F22" s="9">
        <f aca="true" t="shared" si="5" ref="F22:M22">F21/2</f>
        <v>2</v>
      </c>
      <c r="G22" s="9">
        <f t="shared" si="5"/>
        <v>2</v>
      </c>
      <c r="H22" s="9">
        <f t="shared" si="5"/>
        <v>2</v>
      </c>
      <c r="I22" s="9">
        <f t="shared" si="5"/>
        <v>2</v>
      </c>
      <c r="J22" s="9">
        <f t="shared" si="5"/>
        <v>2</v>
      </c>
      <c r="K22" s="9">
        <f t="shared" si="5"/>
        <v>2</v>
      </c>
      <c r="L22" s="9">
        <f t="shared" si="5"/>
        <v>2</v>
      </c>
      <c r="M22" s="9">
        <f t="shared" si="5"/>
        <v>2</v>
      </c>
      <c r="N22" s="9"/>
      <c r="O22" s="9"/>
      <c r="P22" s="9"/>
      <c r="Q22" s="9"/>
      <c r="R22" s="9"/>
      <c r="S22" s="9"/>
      <c r="T22" s="9"/>
      <c r="U22" s="9"/>
      <c r="V22" s="29"/>
      <c r="W22" s="32">
        <f t="shared" si="0"/>
        <v>18</v>
      </c>
      <c r="X22" s="9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22"/>
      <c r="AL22" s="37"/>
      <c r="AM22" s="49"/>
      <c r="AN22" s="49"/>
      <c r="AO22" s="49"/>
      <c r="AP22" s="49"/>
      <c r="AQ22" s="48"/>
      <c r="AR22" s="48"/>
      <c r="AS22" s="48"/>
      <c r="AT22" s="48"/>
      <c r="AU22" s="48"/>
      <c r="AV22" s="49"/>
      <c r="AW22" s="106"/>
      <c r="AX22" s="106"/>
      <c r="AY22" s="106"/>
      <c r="AZ22" s="106"/>
      <c r="BA22" s="106"/>
      <c r="BB22" s="106"/>
      <c r="BC22" s="106"/>
      <c r="BD22" s="106"/>
      <c r="BE22" s="75"/>
      <c r="BF22" s="75"/>
    </row>
    <row r="23" spans="1:58" ht="21.75" customHeight="1">
      <c r="A23" s="203"/>
      <c r="B23" s="162" t="s">
        <v>23</v>
      </c>
      <c r="C23" s="151" t="s">
        <v>67</v>
      </c>
      <c r="D23" s="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222" t="s">
        <v>77</v>
      </c>
      <c r="V23" s="32"/>
      <c r="W23" s="32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7"/>
      <c r="AL23" s="9"/>
      <c r="AM23" s="49"/>
      <c r="AN23" s="49"/>
      <c r="AO23" s="49"/>
      <c r="AP23" s="49"/>
      <c r="AQ23" s="48"/>
      <c r="AR23" s="48"/>
      <c r="AS23" s="48"/>
      <c r="AT23" s="48"/>
      <c r="AU23" s="48"/>
      <c r="AV23" s="49"/>
      <c r="AW23" s="106"/>
      <c r="AX23" s="106"/>
      <c r="AY23" s="106"/>
      <c r="AZ23" s="106"/>
      <c r="BA23" s="106"/>
      <c r="BB23" s="106"/>
      <c r="BC23" s="106"/>
      <c r="BD23" s="106"/>
      <c r="BE23" s="75"/>
      <c r="BF23" s="75"/>
    </row>
    <row r="24" spans="1:58" ht="21.75" customHeight="1">
      <c r="A24" s="203"/>
      <c r="B24" s="163"/>
      <c r="C24" s="14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223"/>
      <c r="V24" s="32"/>
      <c r="W24" s="32"/>
      <c r="X24" s="22"/>
      <c r="Y24" s="22"/>
      <c r="Z24" s="22"/>
      <c r="AA24" s="22"/>
      <c r="AB24" s="22"/>
      <c r="AC24" s="37"/>
      <c r="AD24" s="37"/>
      <c r="AE24" s="37"/>
      <c r="AF24" s="37"/>
      <c r="AG24" s="37"/>
      <c r="AH24" s="37"/>
      <c r="AI24" s="37"/>
      <c r="AJ24" s="37"/>
      <c r="AK24" s="22"/>
      <c r="AL24" s="37"/>
      <c r="AM24" s="49"/>
      <c r="AN24" s="49"/>
      <c r="AO24" s="49"/>
      <c r="AP24" s="49"/>
      <c r="AQ24" s="48"/>
      <c r="AR24" s="48"/>
      <c r="AS24" s="48"/>
      <c r="AT24" s="48"/>
      <c r="AU24" s="48"/>
      <c r="AV24" s="49"/>
      <c r="AW24" s="106"/>
      <c r="AX24" s="106"/>
      <c r="AY24" s="106"/>
      <c r="AZ24" s="106"/>
      <c r="BA24" s="106"/>
      <c r="BB24" s="106"/>
      <c r="BC24" s="106"/>
      <c r="BD24" s="106"/>
      <c r="BE24" s="75"/>
      <c r="BF24" s="75"/>
    </row>
    <row r="25" spans="1:58" ht="18.75" customHeight="1">
      <c r="A25" s="203"/>
      <c r="B25" s="156" t="s">
        <v>49</v>
      </c>
      <c r="C25" s="149" t="s">
        <v>69</v>
      </c>
      <c r="D25" s="216" t="s">
        <v>87</v>
      </c>
      <c r="E25" s="7">
        <v>8</v>
      </c>
      <c r="F25" s="7">
        <v>8</v>
      </c>
      <c r="G25" s="7">
        <v>8</v>
      </c>
      <c r="H25" s="7">
        <v>8</v>
      </c>
      <c r="I25" s="7">
        <v>8</v>
      </c>
      <c r="J25" s="7">
        <v>8</v>
      </c>
      <c r="K25" s="7">
        <v>8</v>
      </c>
      <c r="L25" s="7">
        <v>10</v>
      </c>
      <c r="M25" s="7">
        <v>10</v>
      </c>
      <c r="N25" s="7"/>
      <c r="O25" s="9"/>
      <c r="P25" s="9"/>
      <c r="Q25" s="9"/>
      <c r="R25" s="9"/>
      <c r="S25" s="9"/>
      <c r="T25" s="9"/>
      <c r="U25" s="7"/>
      <c r="V25" s="29"/>
      <c r="W25" s="32">
        <f t="shared" si="0"/>
        <v>76</v>
      </c>
      <c r="X25" s="22"/>
      <c r="Y25" s="22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22"/>
      <c r="AL25" s="37"/>
      <c r="AM25" s="49"/>
      <c r="AN25" s="49"/>
      <c r="AO25" s="49"/>
      <c r="AP25" s="49"/>
      <c r="AQ25" s="48"/>
      <c r="AR25" s="48"/>
      <c r="AS25" s="48"/>
      <c r="AT25" s="48"/>
      <c r="AU25" s="48"/>
      <c r="AV25" s="49"/>
      <c r="AW25" s="106"/>
      <c r="AX25" s="106"/>
      <c r="AY25" s="106"/>
      <c r="AZ25" s="106"/>
      <c r="BA25" s="106"/>
      <c r="BB25" s="106"/>
      <c r="BC25" s="106"/>
      <c r="BD25" s="106"/>
      <c r="BE25" s="75"/>
      <c r="BF25" s="75"/>
    </row>
    <row r="26" spans="1:58" ht="18.75" customHeight="1">
      <c r="A26" s="203"/>
      <c r="B26" s="157"/>
      <c r="C26" s="150"/>
      <c r="D26" s="217"/>
      <c r="E26" s="9">
        <f>E25/2</f>
        <v>4</v>
      </c>
      <c r="F26" s="9">
        <f aca="true" t="shared" si="6" ref="F26:M26">F25/2</f>
        <v>4</v>
      </c>
      <c r="G26" s="9">
        <f t="shared" si="6"/>
        <v>4</v>
      </c>
      <c r="H26" s="9">
        <f t="shared" si="6"/>
        <v>4</v>
      </c>
      <c r="I26" s="9">
        <f t="shared" si="6"/>
        <v>4</v>
      </c>
      <c r="J26" s="9">
        <f t="shared" si="6"/>
        <v>4</v>
      </c>
      <c r="K26" s="9">
        <f t="shared" si="6"/>
        <v>4</v>
      </c>
      <c r="L26" s="9">
        <f t="shared" si="6"/>
        <v>5</v>
      </c>
      <c r="M26" s="9">
        <f t="shared" si="6"/>
        <v>5</v>
      </c>
      <c r="N26" s="9"/>
      <c r="O26" s="9"/>
      <c r="P26" s="9"/>
      <c r="Q26" s="9"/>
      <c r="R26" s="9"/>
      <c r="S26" s="9"/>
      <c r="T26" s="9"/>
      <c r="U26" s="9"/>
      <c r="V26" s="29"/>
      <c r="W26" s="32">
        <f t="shared" si="0"/>
        <v>38</v>
      </c>
      <c r="X26" s="22"/>
      <c r="Y26" s="22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2"/>
      <c r="AL26" s="37"/>
      <c r="AM26" s="49"/>
      <c r="AN26" s="49"/>
      <c r="AO26" s="49"/>
      <c r="AP26" s="49"/>
      <c r="AQ26" s="48"/>
      <c r="AR26" s="48"/>
      <c r="AS26" s="48"/>
      <c r="AT26" s="48"/>
      <c r="AU26" s="48"/>
      <c r="AV26" s="49"/>
      <c r="AW26" s="106"/>
      <c r="AX26" s="106"/>
      <c r="AY26" s="106"/>
      <c r="AZ26" s="106"/>
      <c r="BA26" s="106"/>
      <c r="BB26" s="106"/>
      <c r="BC26" s="106"/>
      <c r="BD26" s="106"/>
      <c r="BE26" s="75"/>
      <c r="BF26" s="75"/>
    </row>
    <row r="27" spans="1:58" ht="18" customHeight="1">
      <c r="A27" s="203"/>
      <c r="B27" s="7" t="s">
        <v>50</v>
      </c>
      <c r="C27" s="76"/>
      <c r="D27" s="9" t="s">
        <v>86</v>
      </c>
      <c r="E27" s="9"/>
      <c r="F27" s="9"/>
      <c r="G27" s="9"/>
      <c r="H27" s="9"/>
      <c r="I27" s="9"/>
      <c r="J27" s="9"/>
      <c r="K27" s="9"/>
      <c r="L27" s="7"/>
      <c r="M27" s="7"/>
      <c r="N27" s="7">
        <v>36</v>
      </c>
      <c r="O27" s="7"/>
      <c r="P27" s="7"/>
      <c r="Q27" s="7"/>
      <c r="R27" s="7"/>
      <c r="S27" s="7"/>
      <c r="T27" s="7"/>
      <c r="U27" s="9"/>
      <c r="V27" s="29"/>
      <c r="W27" s="32">
        <f t="shared" si="0"/>
        <v>36</v>
      </c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22"/>
      <c r="AL27" s="37"/>
      <c r="AM27" s="49"/>
      <c r="AN27" s="49"/>
      <c r="AO27" s="49"/>
      <c r="AP27" s="49"/>
      <c r="AQ27" s="48"/>
      <c r="AR27" s="48"/>
      <c r="AS27" s="48"/>
      <c r="AT27" s="48"/>
      <c r="AU27" s="48"/>
      <c r="AV27" s="49"/>
      <c r="AW27" s="106"/>
      <c r="AX27" s="106"/>
      <c r="AY27" s="106"/>
      <c r="AZ27" s="106"/>
      <c r="BA27" s="106"/>
      <c r="BB27" s="106"/>
      <c r="BC27" s="106"/>
      <c r="BD27" s="106"/>
      <c r="BE27" s="75"/>
      <c r="BF27" s="75"/>
    </row>
    <row r="28" spans="1:58" ht="17.25" customHeight="1">
      <c r="A28" s="203"/>
      <c r="B28" s="26" t="s">
        <v>88</v>
      </c>
      <c r="C28" s="58"/>
      <c r="D28" s="9" t="s">
        <v>89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36</v>
      </c>
      <c r="P28" s="7">
        <v>36</v>
      </c>
      <c r="Q28" s="22"/>
      <c r="R28" s="9"/>
      <c r="S28" s="9"/>
      <c r="T28" s="9"/>
      <c r="U28" s="9"/>
      <c r="V28" s="29"/>
      <c r="W28" s="32">
        <f t="shared" si="0"/>
        <v>0</v>
      </c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22"/>
      <c r="AL28" s="22"/>
      <c r="AM28" s="49"/>
      <c r="AN28" s="49"/>
      <c r="AO28" s="49"/>
      <c r="AP28" s="49"/>
      <c r="AQ28" s="48"/>
      <c r="AR28" s="48"/>
      <c r="AS28" s="48"/>
      <c r="AT28" s="48"/>
      <c r="AU28" s="48"/>
      <c r="AV28" s="49"/>
      <c r="AW28" s="106"/>
      <c r="AX28" s="106"/>
      <c r="AY28" s="106"/>
      <c r="AZ28" s="106"/>
      <c r="BA28" s="106"/>
      <c r="BB28" s="106"/>
      <c r="BC28" s="106"/>
      <c r="BD28" s="106"/>
      <c r="BE28" s="75"/>
      <c r="BF28" s="75"/>
    </row>
    <row r="29" spans="1:58" ht="17.25" customHeight="1">
      <c r="A29" s="203"/>
      <c r="B29" s="159" t="s">
        <v>71</v>
      </c>
      <c r="C29" s="190" t="s">
        <v>70</v>
      </c>
      <c r="D29" s="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222" t="s">
        <v>77</v>
      </c>
      <c r="V29" s="29"/>
      <c r="W29" s="32">
        <f t="shared" si="0"/>
        <v>0</v>
      </c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2"/>
      <c r="AL29" s="37"/>
      <c r="AM29" s="49"/>
      <c r="AN29" s="49"/>
      <c r="AO29" s="49"/>
      <c r="AP29" s="49"/>
      <c r="AQ29" s="48"/>
      <c r="AR29" s="48"/>
      <c r="AS29" s="48"/>
      <c r="AT29" s="48"/>
      <c r="AU29" s="48"/>
      <c r="AV29" s="49"/>
      <c r="AW29" s="106"/>
      <c r="AX29" s="106"/>
      <c r="AY29" s="106"/>
      <c r="AZ29" s="106"/>
      <c r="BA29" s="106"/>
      <c r="BB29" s="106"/>
      <c r="BC29" s="106"/>
      <c r="BD29" s="106"/>
      <c r="BE29" s="75"/>
      <c r="BF29" s="75"/>
    </row>
    <row r="30" spans="1:58" ht="16.5" customHeight="1">
      <c r="A30" s="203"/>
      <c r="B30" s="161"/>
      <c r="C30" s="191"/>
      <c r="D30" s="9"/>
      <c r="E30" s="9"/>
      <c r="F30" s="9"/>
      <c r="G30" s="9"/>
      <c r="H30" s="9"/>
      <c r="I30" s="9"/>
      <c r="J30" s="9"/>
      <c r="K30" s="9"/>
      <c r="L30" s="7"/>
      <c r="M30" s="7"/>
      <c r="N30" s="7"/>
      <c r="O30" s="7"/>
      <c r="P30" s="7"/>
      <c r="Q30" s="7"/>
      <c r="R30" s="7"/>
      <c r="S30" s="7"/>
      <c r="T30" s="7"/>
      <c r="U30" s="223"/>
      <c r="V30" s="29"/>
      <c r="W30" s="32">
        <f t="shared" si="0"/>
        <v>0</v>
      </c>
      <c r="X30" s="22"/>
      <c r="Y30" s="22"/>
      <c r="Z30" s="22"/>
      <c r="AA30" s="22"/>
      <c r="AB30" s="22"/>
      <c r="AC30" s="22"/>
      <c r="AD30" s="37"/>
      <c r="AE30" s="22"/>
      <c r="AF30" s="22"/>
      <c r="AG30" s="22"/>
      <c r="AH30" s="37"/>
      <c r="AI30" s="22"/>
      <c r="AJ30" s="22"/>
      <c r="AK30" s="22"/>
      <c r="AL30" s="37"/>
      <c r="AM30" s="49"/>
      <c r="AN30" s="49"/>
      <c r="AO30" s="49"/>
      <c r="AP30" s="49"/>
      <c r="AQ30" s="48"/>
      <c r="AR30" s="48"/>
      <c r="AS30" s="48"/>
      <c r="AT30" s="48"/>
      <c r="AU30" s="48"/>
      <c r="AV30" s="49"/>
      <c r="AW30" s="106"/>
      <c r="AX30" s="106"/>
      <c r="AY30" s="106"/>
      <c r="AZ30" s="106"/>
      <c r="BA30" s="106"/>
      <c r="BB30" s="106"/>
      <c r="BC30" s="106"/>
      <c r="BD30" s="106"/>
      <c r="BE30" s="75"/>
      <c r="BF30" s="75"/>
    </row>
    <row r="31" spans="1:58" ht="18" customHeight="1">
      <c r="A31" s="203"/>
      <c r="B31" s="156" t="s">
        <v>73</v>
      </c>
      <c r="C31" s="166" t="s">
        <v>72</v>
      </c>
      <c r="D31" s="216" t="s">
        <v>90</v>
      </c>
      <c r="E31" s="7">
        <v>14</v>
      </c>
      <c r="F31" s="7">
        <v>16</v>
      </c>
      <c r="G31" s="7">
        <v>14</v>
      </c>
      <c r="H31" s="7">
        <v>16</v>
      </c>
      <c r="I31" s="7">
        <v>14</v>
      </c>
      <c r="J31" s="7">
        <v>16</v>
      </c>
      <c r="K31" s="7">
        <v>14</v>
      </c>
      <c r="L31" s="7">
        <v>14</v>
      </c>
      <c r="M31" s="7">
        <v>14</v>
      </c>
      <c r="N31" s="7"/>
      <c r="O31" s="7"/>
      <c r="P31" s="7"/>
      <c r="Q31" s="7"/>
      <c r="R31" s="9"/>
      <c r="S31" s="9"/>
      <c r="T31" s="9"/>
      <c r="U31" s="46"/>
      <c r="V31" s="32"/>
      <c r="W31" s="32">
        <f t="shared" si="0"/>
        <v>132</v>
      </c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49"/>
      <c r="AN31" s="49"/>
      <c r="AO31" s="49"/>
      <c r="AP31" s="49"/>
      <c r="AQ31" s="48"/>
      <c r="AR31" s="48"/>
      <c r="AS31" s="48"/>
      <c r="AT31" s="48"/>
      <c r="AU31" s="48"/>
      <c r="AV31" s="49"/>
      <c r="AW31" s="106"/>
      <c r="AX31" s="106"/>
      <c r="AY31" s="106"/>
      <c r="AZ31" s="106"/>
      <c r="BA31" s="106"/>
      <c r="BB31" s="106"/>
      <c r="BC31" s="106"/>
      <c r="BD31" s="106"/>
      <c r="BE31" s="75"/>
      <c r="BF31" s="75"/>
    </row>
    <row r="32" spans="1:58" ht="22.5" customHeight="1">
      <c r="A32" s="203"/>
      <c r="B32" s="157"/>
      <c r="C32" s="167"/>
      <c r="D32" s="217"/>
      <c r="E32" s="9">
        <f>E31/2</f>
        <v>7</v>
      </c>
      <c r="F32" s="9">
        <f>F31/2</f>
        <v>8</v>
      </c>
      <c r="G32" s="9">
        <f aca="true" t="shared" si="7" ref="G32:M32">G31/2</f>
        <v>7</v>
      </c>
      <c r="H32" s="9">
        <f t="shared" si="7"/>
        <v>8</v>
      </c>
      <c r="I32" s="9">
        <f t="shared" si="7"/>
        <v>7</v>
      </c>
      <c r="J32" s="9">
        <f t="shared" si="7"/>
        <v>8</v>
      </c>
      <c r="K32" s="9">
        <f t="shared" si="7"/>
        <v>7</v>
      </c>
      <c r="L32" s="9">
        <f t="shared" si="7"/>
        <v>7</v>
      </c>
      <c r="M32" s="9">
        <f t="shared" si="7"/>
        <v>7</v>
      </c>
      <c r="N32" s="9"/>
      <c r="O32" s="9"/>
      <c r="P32" s="9"/>
      <c r="Q32" s="9"/>
      <c r="R32" s="9"/>
      <c r="S32" s="9"/>
      <c r="T32" s="9"/>
      <c r="U32" s="9"/>
      <c r="V32" s="32"/>
      <c r="W32" s="32">
        <f t="shared" si="0"/>
        <v>66</v>
      </c>
      <c r="X32" s="37"/>
      <c r="Y32" s="37"/>
      <c r="Z32" s="37"/>
      <c r="AA32" s="37"/>
      <c r="AB32" s="37"/>
      <c r="AC32" s="37"/>
      <c r="AD32" s="22"/>
      <c r="AE32" s="37"/>
      <c r="AF32" s="37"/>
      <c r="AG32" s="37"/>
      <c r="AH32" s="37"/>
      <c r="AI32" s="37"/>
      <c r="AJ32" s="37"/>
      <c r="AK32" s="37"/>
      <c r="AL32" s="37"/>
      <c r="AM32" s="49"/>
      <c r="AN32" s="49"/>
      <c r="AO32" s="49"/>
      <c r="AP32" s="49"/>
      <c r="AQ32" s="48"/>
      <c r="AR32" s="48"/>
      <c r="AS32" s="48"/>
      <c r="AT32" s="48"/>
      <c r="AU32" s="48"/>
      <c r="AV32" s="49"/>
      <c r="AW32" s="106"/>
      <c r="AX32" s="106"/>
      <c r="AY32" s="106"/>
      <c r="AZ32" s="106"/>
      <c r="BA32" s="106"/>
      <c r="BB32" s="106"/>
      <c r="BC32" s="106"/>
      <c r="BD32" s="106"/>
      <c r="BE32" s="75"/>
      <c r="BF32" s="75"/>
    </row>
    <row r="33" spans="1:58" ht="17.25" customHeight="1">
      <c r="A33" s="203"/>
      <c r="B33" s="7" t="s">
        <v>74</v>
      </c>
      <c r="C33" s="58"/>
      <c r="D33" s="9" t="s">
        <v>89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7">
        <v>36</v>
      </c>
      <c r="R33" s="7">
        <v>36</v>
      </c>
      <c r="S33" s="7"/>
      <c r="T33" s="7"/>
      <c r="U33" s="7"/>
      <c r="V33" s="29"/>
      <c r="W33" s="32">
        <f t="shared" si="0"/>
        <v>0</v>
      </c>
      <c r="X33" s="9"/>
      <c r="Y33" s="9"/>
      <c r="Z33" s="9"/>
      <c r="AA33" s="9"/>
      <c r="AB33" s="9"/>
      <c r="AC33" s="9"/>
      <c r="AD33" s="7"/>
      <c r="AE33" s="9"/>
      <c r="AF33" s="9"/>
      <c r="AG33" s="9"/>
      <c r="AH33" s="9"/>
      <c r="AI33" s="9"/>
      <c r="AJ33" s="9"/>
      <c r="AK33" s="9"/>
      <c r="AL33" s="22"/>
      <c r="AM33" s="49"/>
      <c r="AN33" s="49"/>
      <c r="AO33" s="49"/>
      <c r="AP33" s="49"/>
      <c r="AQ33" s="48"/>
      <c r="AR33" s="48"/>
      <c r="AS33" s="48"/>
      <c r="AT33" s="48"/>
      <c r="AU33" s="48"/>
      <c r="AV33" s="49"/>
      <c r="AW33" s="106"/>
      <c r="AX33" s="106"/>
      <c r="AY33" s="106"/>
      <c r="AZ33" s="106"/>
      <c r="BA33" s="106"/>
      <c r="BB33" s="106"/>
      <c r="BC33" s="106"/>
      <c r="BD33" s="106"/>
      <c r="BE33" s="75"/>
      <c r="BF33" s="75"/>
    </row>
    <row r="34" spans="1:58" ht="18" customHeight="1">
      <c r="A34" s="203"/>
      <c r="B34" s="26" t="s">
        <v>91</v>
      </c>
      <c r="C34" s="27"/>
      <c r="D34" s="9" t="s">
        <v>89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>
        <v>36</v>
      </c>
      <c r="T34" s="7">
        <v>36</v>
      </c>
      <c r="U34" s="7"/>
      <c r="V34" s="29"/>
      <c r="W34" s="32">
        <f t="shared" si="0"/>
        <v>0</v>
      </c>
      <c r="X34" s="9"/>
      <c r="Y34" s="9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49"/>
      <c r="AN34" s="49"/>
      <c r="AO34" s="49"/>
      <c r="AP34" s="49"/>
      <c r="AQ34" s="48"/>
      <c r="AR34" s="48"/>
      <c r="AS34" s="48"/>
      <c r="AT34" s="48"/>
      <c r="AU34" s="48"/>
      <c r="AV34" s="49"/>
      <c r="AW34" s="106"/>
      <c r="AX34" s="106"/>
      <c r="AY34" s="106"/>
      <c r="AZ34" s="106"/>
      <c r="BA34" s="106"/>
      <c r="BB34" s="106"/>
      <c r="BC34" s="106"/>
      <c r="BD34" s="106"/>
      <c r="BE34" s="75"/>
      <c r="BF34" s="75"/>
    </row>
    <row r="35" spans="1:58" ht="18" customHeight="1">
      <c r="A35" s="203"/>
      <c r="B35" s="159" t="s">
        <v>93</v>
      </c>
      <c r="C35" s="190" t="s">
        <v>94</v>
      </c>
      <c r="D35" s="9"/>
      <c r="E35" s="9"/>
      <c r="F35" s="9"/>
      <c r="G35" s="9"/>
      <c r="H35" s="9"/>
      <c r="I35" s="9"/>
      <c r="J35" s="9"/>
      <c r="K35" s="9"/>
      <c r="L35" s="7"/>
      <c r="M35" s="7"/>
      <c r="N35" s="7"/>
      <c r="O35" s="7"/>
      <c r="P35" s="7"/>
      <c r="Q35" s="7"/>
      <c r="R35" s="7"/>
      <c r="S35" s="7"/>
      <c r="T35" s="7"/>
      <c r="U35" s="9"/>
      <c r="V35" s="29"/>
      <c r="W35" s="32"/>
      <c r="X35" s="7"/>
      <c r="Y35" s="7"/>
      <c r="Z35" s="7"/>
      <c r="AA35" s="7"/>
      <c r="AB35" s="7"/>
      <c r="AC35" s="7"/>
      <c r="AD35" s="9"/>
      <c r="AE35" s="7"/>
      <c r="AF35" s="7"/>
      <c r="AG35" s="7"/>
      <c r="AH35" s="9"/>
      <c r="AI35" s="7"/>
      <c r="AJ35" s="7"/>
      <c r="AK35" s="7"/>
      <c r="AL35" s="142" t="s">
        <v>77</v>
      </c>
      <c r="AM35" s="50"/>
      <c r="AN35" s="49"/>
      <c r="AO35" s="49"/>
      <c r="AP35" s="49"/>
      <c r="AQ35" s="48"/>
      <c r="AR35" s="48"/>
      <c r="AS35" s="48"/>
      <c r="AT35" s="48"/>
      <c r="AU35" s="48"/>
      <c r="AV35" s="50"/>
      <c r="AW35" s="106"/>
      <c r="AX35" s="106"/>
      <c r="AY35" s="106"/>
      <c r="AZ35" s="106"/>
      <c r="BA35" s="106"/>
      <c r="BB35" s="106"/>
      <c r="BC35" s="106"/>
      <c r="BD35" s="106"/>
      <c r="BE35" s="75"/>
      <c r="BF35" s="75"/>
    </row>
    <row r="36" spans="1:58" ht="18" customHeight="1">
      <c r="A36" s="203"/>
      <c r="B36" s="161"/>
      <c r="C36" s="191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32"/>
      <c r="W36" s="32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7"/>
      <c r="AJ36" s="7"/>
      <c r="AK36" s="7"/>
      <c r="AL36" s="143"/>
      <c r="AM36" s="50"/>
      <c r="AN36" s="49"/>
      <c r="AO36" s="49"/>
      <c r="AP36" s="49"/>
      <c r="AQ36" s="48"/>
      <c r="AR36" s="48"/>
      <c r="AS36" s="48"/>
      <c r="AT36" s="48"/>
      <c r="AU36" s="48"/>
      <c r="AV36" s="50"/>
      <c r="AW36" s="106"/>
      <c r="AX36" s="106"/>
      <c r="AY36" s="106"/>
      <c r="AZ36" s="106"/>
      <c r="BA36" s="106"/>
      <c r="BB36" s="106"/>
      <c r="BC36" s="106"/>
      <c r="BD36" s="106"/>
      <c r="BE36" s="75"/>
      <c r="BF36" s="75"/>
    </row>
    <row r="37" spans="1:58" ht="18" customHeight="1">
      <c r="A37" s="203"/>
      <c r="B37" s="156" t="s">
        <v>96</v>
      </c>
      <c r="C37" s="166" t="s">
        <v>95</v>
      </c>
      <c r="D37" s="216" t="s">
        <v>99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32"/>
      <c r="W37" s="32"/>
      <c r="X37" s="7">
        <v>16</v>
      </c>
      <c r="Y37" s="7">
        <v>18</v>
      </c>
      <c r="Z37" s="7">
        <v>16</v>
      </c>
      <c r="AA37" s="7">
        <v>18</v>
      </c>
      <c r="AB37" s="7">
        <v>16</v>
      </c>
      <c r="AC37" s="7">
        <v>18</v>
      </c>
      <c r="AD37" s="7">
        <v>16</v>
      </c>
      <c r="AE37" s="7">
        <v>18</v>
      </c>
      <c r="AF37" s="7">
        <v>16</v>
      </c>
      <c r="AG37" s="7">
        <v>18</v>
      </c>
      <c r="AH37" s="7">
        <v>16</v>
      </c>
      <c r="AI37" s="7"/>
      <c r="AJ37" s="7"/>
      <c r="AK37" s="7"/>
      <c r="AL37" s="7"/>
      <c r="AM37" s="49"/>
      <c r="AN37" s="49"/>
      <c r="AO37" s="49"/>
      <c r="AP37" s="49"/>
      <c r="AQ37" s="48"/>
      <c r="AR37" s="48"/>
      <c r="AS37" s="48"/>
      <c r="AT37" s="48"/>
      <c r="AU37" s="48"/>
      <c r="AV37" s="52">
        <f>SUM(X37:AT37)</f>
        <v>186</v>
      </c>
      <c r="AW37" s="106"/>
      <c r="AX37" s="106"/>
      <c r="AY37" s="106"/>
      <c r="AZ37" s="106"/>
      <c r="BA37" s="106"/>
      <c r="BB37" s="106"/>
      <c r="BC37" s="106"/>
      <c r="BD37" s="106"/>
      <c r="BE37" s="75"/>
      <c r="BF37" s="75"/>
    </row>
    <row r="38" spans="1:58" ht="18" customHeight="1">
      <c r="A38" s="203"/>
      <c r="B38" s="157"/>
      <c r="C38" s="167"/>
      <c r="D38" s="21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2"/>
      <c r="W38" s="32"/>
      <c r="X38" s="9">
        <f>X37/2</f>
        <v>8</v>
      </c>
      <c r="Y38" s="9">
        <f aca="true" t="shared" si="8" ref="Y38:AH38">Y37/2</f>
        <v>9</v>
      </c>
      <c r="Z38" s="9">
        <f t="shared" si="8"/>
        <v>8</v>
      </c>
      <c r="AA38" s="9">
        <f t="shared" si="8"/>
        <v>9</v>
      </c>
      <c r="AB38" s="9">
        <f t="shared" si="8"/>
        <v>8</v>
      </c>
      <c r="AC38" s="9">
        <f t="shared" si="8"/>
        <v>9</v>
      </c>
      <c r="AD38" s="9">
        <f t="shared" si="8"/>
        <v>8</v>
      </c>
      <c r="AE38" s="9">
        <f t="shared" si="8"/>
        <v>9</v>
      </c>
      <c r="AF38" s="9">
        <f t="shared" si="8"/>
        <v>8</v>
      </c>
      <c r="AG38" s="9">
        <f t="shared" si="8"/>
        <v>9</v>
      </c>
      <c r="AH38" s="9">
        <f t="shared" si="8"/>
        <v>8</v>
      </c>
      <c r="AI38" s="9"/>
      <c r="AJ38" s="9"/>
      <c r="AK38" s="9"/>
      <c r="AL38" s="7"/>
      <c r="AM38" s="49"/>
      <c r="AN38" s="49"/>
      <c r="AO38" s="49"/>
      <c r="AP38" s="49"/>
      <c r="AQ38" s="48"/>
      <c r="AR38" s="48"/>
      <c r="AS38" s="48"/>
      <c r="AT38" s="48"/>
      <c r="AU38" s="48"/>
      <c r="AV38" s="49"/>
      <c r="AW38" s="106"/>
      <c r="AX38" s="106"/>
      <c r="AY38" s="106"/>
      <c r="AZ38" s="106"/>
      <c r="BA38" s="106"/>
      <c r="BB38" s="106"/>
      <c r="BC38" s="106"/>
      <c r="BD38" s="106"/>
      <c r="BE38" s="75"/>
      <c r="BF38" s="75"/>
    </row>
    <row r="39" spans="1:58" ht="18" customHeight="1">
      <c r="A39" s="203"/>
      <c r="B39" s="7" t="s">
        <v>97</v>
      </c>
      <c r="C39" s="7"/>
      <c r="D39" s="9" t="s">
        <v>100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32"/>
      <c r="W39" s="32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7"/>
      <c r="AJ39" s="7">
        <v>18</v>
      </c>
      <c r="AK39" s="7">
        <v>18</v>
      </c>
      <c r="AL39" s="7"/>
      <c r="AM39" s="49"/>
      <c r="AN39" s="49"/>
      <c r="AO39" s="49"/>
      <c r="AP39" s="49"/>
      <c r="AQ39" s="48"/>
      <c r="AR39" s="48"/>
      <c r="AS39" s="48"/>
      <c r="AT39" s="48"/>
      <c r="AU39" s="48"/>
      <c r="AV39" s="49"/>
      <c r="AW39" s="106"/>
      <c r="AX39" s="106"/>
      <c r="AY39" s="106"/>
      <c r="AZ39" s="106"/>
      <c r="BA39" s="106"/>
      <c r="BB39" s="106"/>
      <c r="BC39" s="106"/>
      <c r="BD39" s="106"/>
      <c r="BE39" s="9"/>
      <c r="BF39" s="75"/>
    </row>
    <row r="40" spans="1:58" ht="18" customHeight="1">
      <c r="A40" s="203"/>
      <c r="B40" s="26" t="s">
        <v>98</v>
      </c>
      <c r="C40" s="76"/>
      <c r="D40" s="27" t="s">
        <v>100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32"/>
      <c r="W40" s="32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7"/>
      <c r="AJ40" s="7"/>
      <c r="AK40" s="7">
        <v>18</v>
      </c>
      <c r="AL40" s="7">
        <v>18</v>
      </c>
      <c r="AM40" s="49"/>
      <c r="AN40" s="49"/>
      <c r="AO40" s="49"/>
      <c r="AP40" s="49"/>
      <c r="AQ40" s="48"/>
      <c r="AR40" s="48"/>
      <c r="AS40" s="48"/>
      <c r="AT40" s="48"/>
      <c r="AU40" s="48"/>
      <c r="AV40" s="49"/>
      <c r="AW40" s="106"/>
      <c r="AX40" s="106"/>
      <c r="AY40" s="106"/>
      <c r="AZ40" s="106"/>
      <c r="BA40" s="106"/>
      <c r="BB40" s="106"/>
      <c r="BC40" s="106"/>
      <c r="BD40" s="106"/>
      <c r="BE40" s="9"/>
      <c r="BF40" s="75"/>
    </row>
    <row r="41" spans="1:58" ht="18" customHeight="1">
      <c r="A41" s="203"/>
      <c r="B41" s="44" t="s">
        <v>122</v>
      </c>
      <c r="C41" s="45"/>
      <c r="D41" s="6" t="s">
        <v>117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9"/>
      <c r="W41" s="29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19"/>
      <c r="AJ41" s="19"/>
      <c r="AK41" s="19"/>
      <c r="AL41" s="19"/>
      <c r="AM41" s="49">
        <v>36</v>
      </c>
      <c r="AN41" s="49">
        <v>36</v>
      </c>
      <c r="AO41" s="49">
        <v>36</v>
      </c>
      <c r="AP41" s="49">
        <v>36</v>
      </c>
      <c r="AQ41" s="51"/>
      <c r="AR41" s="51"/>
      <c r="AS41" s="51"/>
      <c r="AT41" s="51"/>
      <c r="AU41" s="51"/>
      <c r="AV41" s="49"/>
      <c r="AW41" s="106"/>
      <c r="AX41" s="106"/>
      <c r="AY41" s="106"/>
      <c r="AZ41" s="106"/>
      <c r="BA41" s="106"/>
      <c r="BB41" s="106"/>
      <c r="BC41" s="106"/>
      <c r="BD41" s="106"/>
      <c r="BE41" s="9"/>
      <c r="BF41" s="75"/>
    </row>
    <row r="42" spans="1:58" ht="18" customHeight="1">
      <c r="A42" s="203"/>
      <c r="B42" s="44"/>
      <c r="C42" s="45" t="s">
        <v>123</v>
      </c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9"/>
      <c r="W42" s="29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19"/>
      <c r="AJ42" s="19"/>
      <c r="AK42" s="19"/>
      <c r="AL42" s="19"/>
      <c r="AM42" s="49"/>
      <c r="AN42" s="49"/>
      <c r="AO42" s="49"/>
      <c r="AP42" s="49"/>
      <c r="AQ42" s="51">
        <v>36</v>
      </c>
      <c r="AR42" s="51">
        <v>36</v>
      </c>
      <c r="AS42" s="51">
        <v>36</v>
      </c>
      <c r="AT42" s="51">
        <v>36</v>
      </c>
      <c r="AU42" s="51"/>
      <c r="AV42" s="49"/>
      <c r="AW42" s="106"/>
      <c r="AX42" s="106"/>
      <c r="AY42" s="106"/>
      <c r="AZ42" s="106"/>
      <c r="BA42" s="106"/>
      <c r="BB42" s="106"/>
      <c r="BC42" s="106"/>
      <c r="BD42" s="106"/>
      <c r="BE42" s="9"/>
      <c r="BF42" s="75"/>
    </row>
    <row r="43" spans="1:58" ht="18" customHeight="1">
      <c r="A43" s="203"/>
      <c r="B43" s="44"/>
      <c r="C43" s="45" t="s">
        <v>135</v>
      </c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9"/>
      <c r="W43" s="29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19"/>
      <c r="AJ43" s="19"/>
      <c r="AK43" s="19"/>
      <c r="AL43" s="19"/>
      <c r="AM43" s="49"/>
      <c r="AN43" s="49"/>
      <c r="AO43" s="49"/>
      <c r="AP43" s="49"/>
      <c r="AQ43" s="51"/>
      <c r="AR43" s="51"/>
      <c r="AS43" s="51"/>
      <c r="AT43" s="51">
        <v>36</v>
      </c>
      <c r="AU43" s="51">
        <v>36</v>
      </c>
      <c r="AV43" s="49"/>
      <c r="AW43" s="106"/>
      <c r="AX43" s="106"/>
      <c r="AY43" s="106"/>
      <c r="AZ43" s="106"/>
      <c r="BA43" s="106"/>
      <c r="BB43" s="106"/>
      <c r="BC43" s="106"/>
      <c r="BD43" s="106"/>
      <c r="BE43" s="9"/>
      <c r="BF43" s="75"/>
    </row>
    <row r="44" spans="1:58" ht="18" customHeight="1">
      <c r="A44" s="203"/>
      <c r="B44" s="208" t="s">
        <v>125</v>
      </c>
      <c r="C44" s="209"/>
      <c r="D44" s="210"/>
      <c r="E44" s="5">
        <f>E34+E33+E31+E28+E27+E25+E21+E15+E11+E9</f>
        <v>36</v>
      </c>
      <c r="F44" s="5">
        <f aca="true" t="shared" si="9" ref="F44:S44">F34+F33+F31+F28+F27+F25+F21+F15+F11+F9</f>
        <v>36</v>
      </c>
      <c r="G44" s="5">
        <f t="shared" si="9"/>
        <v>36</v>
      </c>
      <c r="H44" s="5">
        <f t="shared" si="9"/>
        <v>36</v>
      </c>
      <c r="I44" s="5">
        <f t="shared" si="9"/>
        <v>36</v>
      </c>
      <c r="J44" s="5">
        <f t="shared" si="9"/>
        <v>36</v>
      </c>
      <c r="K44" s="5">
        <f t="shared" si="9"/>
        <v>36</v>
      </c>
      <c r="L44" s="5">
        <f t="shared" si="9"/>
        <v>36</v>
      </c>
      <c r="M44" s="5">
        <f t="shared" si="9"/>
        <v>36</v>
      </c>
      <c r="N44" s="5">
        <f t="shared" si="9"/>
        <v>36</v>
      </c>
      <c r="O44" s="5">
        <f t="shared" si="9"/>
        <v>36</v>
      </c>
      <c r="P44" s="5">
        <f t="shared" si="9"/>
        <v>36</v>
      </c>
      <c r="Q44" s="5">
        <f t="shared" si="9"/>
        <v>36</v>
      </c>
      <c r="R44" s="5">
        <f t="shared" si="9"/>
        <v>36</v>
      </c>
      <c r="S44" s="5">
        <f t="shared" si="9"/>
        <v>36</v>
      </c>
      <c r="T44" s="5">
        <f>SUM(T9:T42)</f>
        <v>36</v>
      </c>
      <c r="U44" s="5">
        <v>36</v>
      </c>
      <c r="V44" s="51"/>
      <c r="W44" s="55">
        <f>W31+W25+W21+W15+W11+W9</f>
        <v>324</v>
      </c>
      <c r="X44" s="5">
        <f aca="true" t="shared" si="10" ref="X44:AH44">X37+X19+X11+X9</f>
        <v>36</v>
      </c>
      <c r="Y44" s="5">
        <f t="shared" si="10"/>
        <v>36</v>
      </c>
      <c r="Z44" s="5">
        <f t="shared" si="10"/>
        <v>36</v>
      </c>
      <c r="AA44" s="5">
        <f t="shared" si="10"/>
        <v>36</v>
      </c>
      <c r="AB44" s="5">
        <f t="shared" si="10"/>
        <v>36</v>
      </c>
      <c r="AC44" s="5">
        <f t="shared" si="10"/>
        <v>36</v>
      </c>
      <c r="AD44" s="5">
        <f t="shared" si="10"/>
        <v>36</v>
      </c>
      <c r="AE44" s="5">
        <f t="shared" si="10"/>
        <v>36</v>
      </c>
      <c r="AF44" s="5">
        <f t="shared" si="10"/>
        <v>36</v>
      </c>
      <c r="AG44" s="5">
        <f t="shared" si="10"/>
        <v>36</v>
      </c>
      <c r="AH44" s="5">
        <f t="shared" si="10"/>
        <v>36</v>
      </c>
      <c r="AI44" s="5"/>
      <c r="AJ44" s="5">
        <v>36</v>
      </c>
      <c r="AK44" s="5">
        <v>36</v>
      </c>
      <c r="AL44" s="19">
        <v>36</v>
      </c>
      <c r="AM44" s="55">
        <f>AM31+AM25+AM21+AM15+AM11+AM9+AM19+AM37</f>
        <v>0</v>
      </c>
      <c r="AN44" s="49">
        <v>36</v>
      </c>
      <c r="AO44" s="49">
        <v>36</v>
      </c>
      <c r="AP44" s="49">
        <v>36</v>
      </c>
      <c r="AQ44" s="51"/>
      <c r="AR44" s="51"/>
      <c r="AS44" s="51"/>
      <c r="AT44" s="51"/>
      <c r="AU44" s="51"/>
      <c r="AV44" s="55">
        <f>AV31+AV25+AV21+AV15+AV11+AV9+AV19+AV37</f>
        <v>414</v>
      </c>
      <c r="AW44" s="55">
        <f>AW31+AW25+AW21+AW15+AW11+AW9+AW19+AW37</f>
        <v>0</v>
      </c>
      <c r="AX44" s="46"/>
      <c r="AY44" s="46"/>
      <c r="AZ44" s="46"/>
      <c r="BA44" s="46"/>
      <c r="BB44" s="46"/>
      <c r="BC44" s="46"/>
      <c r="BD44" s="46"/>
      <c r="BE44" s="9"/>
      <c r="BF44" s="75"/>
    </row>
    <row r="45" spans="1:58" s="57" customFormat="1" ht="18" customHeight="1">
      <c r="A45" s="203"/>
      <c r="B45" s="208"/>
      <c r="C45" s="209"/>
      <c r="D45" s="210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102" t="s">
        <v>57</v>
      </c>
      <c r="V45" s="101"/>
      <c r="W45" s="64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103" t="s">
        <v>25</v>
      </c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4"/>
      <c r="AX45" s="64"/>
      <c r="AY45" s="64"/>
      <c r="AZ45" s="64"/>
      <c r="BA45" s="64"/>
      <c r="BB45" s="64"/>
      <c r="BC45" s="64"/>
      <c r="BD45" s="64"/>
      <c r="BE45" s="64"/>
      <c r="BF45" s="64"/>
    </row>
    <row r="46" spans="1:58" ht="18" customHeight="1">
      <c r="A46" s="203"/>
      <c r="B46" s="208" t="s">
        <v>126</v>
      </c>
      <c r="C46" s="209"/>
      <c r="D46" s="210"/>
      <c r="E46" s="9">
        <f>E32+E26+E22+E16+E12+E10</f>
        <v>18</v>
      </c>
      <c r="F46" s="9">
        <f aca="true" t="shared" si="11" ref="F46:T46">F32+F26+F22+F16+F12+F10</f>
        <v>18</v>
      </c>
      <c r="G46" s="9">
        <f t="shared" si="11"/>
        <v>18</v>
      </c>
      <c r="H46" s="9">
        <f t="shared" si="11"/>
        <v>18</v>
      </c>
      <c r="I46" s="9">
        <f t="shared" si="11"/>
        <v>18</v>
      </c>
      <c r="J46" s="9">
        <f t="shared" si="11"/>
        <v>18</v>
      </c>
      <c r="K46" s="9">
        <f t="shared" si="11"/>
        <v>18</v>
      </c>
      <c r="L46" s="9">
        <f t="shared" si="11"/>
        <v>18</v>
      </c>
      <c r="M46" s="9">
        <f t="shared" si="11"/>
        <v>18</v>
      </c>
      <c r="N46" s="9">
        <f t="shared" si="11"/>
        <v>0</v>
      </c>
      <c r="O46" s="9">
        <f t="shared" si="11"/>
        <v>0</v>
      </c>
      <c r="P46" s="9">
        <f t="shared" si="11"/>
        <v>0</v>
      </c>
      <c r="Q46" s="9">
        <f t="shared" si="11"/>
        <v>0</v>
      </c>
      <c r="R46" s="9">
        <f t="shared" si="11"/>
        <v>0</v>
      </c>
      <c r="S46" s="9">
        <f t="shared" si="11"/>
        <v>0</v>
      </c>
      <c r="T46" s="9">
        <f t="shared" si="11"/>
        <v>0</v>
      </c>
      <c r="U46" s="9"/>
      <c r="V46" s="77"/>
      <c r="W46" s="9"/>
      <c r="X46" s="9">
        <f>X38+X20+X12</f>
        <v>18</v>
      </c>
      <c r="Y46" s="9">
        <f aca="true" t="shared" si="12" ref="Y46:AH46">Y38+Y20+Y12</f>
        <v>18</v>
      </c>
      <c r="Z46" s="9">
        <f t="shared" si="12"/>
        <v>18</v>
      </c>
      <c r="AA46" s="9">
        <f t="shared" si="12"/>
        <v>18</v>
      </c>
      <c r="AB46" s="9">
        <f t="shared" si="12"/>
        <v>18</v>
      </c>
      <c r="AC46" s="9">
        <f t="shared" si="12"/>
        <v>18</v>
      </c>
      <c r="AD46" s="9">
        <f t="shared" si="12"/>
        <v>18</v>
      </c>
      <c r="AE46" s="9">
        <f t="shared" si="12"/>
        <v>18</v>
      </c>
      <c r="AF46" s="9">
        <f t="shared" si="12"/>
        <v>18</v>
      </c>
      <c r="AG46" s="9">
        <f t="shared" si="12"/>
        <v>18</v>
      </c>
      <c r="AH46" s="9">
        <f t="shared" si="12"/>
        <v>18</v>
      </c>
      <c r="AI46" s="9"/>
      <c r="AJ46" s="9">
        <f>AJ38+AJ20+AJ12</f>
        <v>9</v>
      </c>
      <c r="AK46" s="9">
        <f>AK38+AK20+AK12</f>
        <v>0</v>
      </c>
      <c r="AL46" s="9">
        <f>AL38+AL20+AL12</f>
        <v>0</v>
      </c>
      <c r="AM46" s="50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9"/>
      <c r="BF46" s="75"/>
    </row>
    <row r="47" spans="1:58" ht="18" customHeight="1">
      <c r="A47" s="203"/>
      <c r="B47" s="201" t="s">
        <v>127</v>
      </c>
      <c r="C47" s="201"/>
      <c r="D47" s="201"/>
      <c r="E47" s="9">
        <f>E46+E44</f>
        <v>54</v>
      </c>
      <c r="F47" s="9">
        <f aca="true" t="shared" si="13" ref="F47:T47">F46+F44</f>
        <v>54</v>
      </c>
      <c r="G47" s="9">
        <f t="shared" si="13"/>
        <v>54</v>
      </c>
      <c r="H47" s="9">
        <f t="shared" si="13"/>
        <v>54</v>
      </c>
      <c r="I47" s="9">
        <f t="shared" si="13"/>
        <v>54</v>
      </c>
      <c r="J47" s="9">
        <f t="shared" si="13"/>
        <v>54</v>
      </c>
      <c r="K47" s="9">
        <f t="shared" si="13"/>
        <v>54</v>
      </c>
      <c r="L47" s="9">
        <f t="shared" si="13"/>
        <v>54</v>
      </c>
      <c r="M47" s="9">
        <f t="shared" si="13"/>
        <v>54</v>
      </c>
      <c r="N47" s="9">
        <f t="shared" si="13"/>
        <v>36</v>
      </c>
      <c r="O47" s="9">
        <f t="shared" si="13"/>
        <v>36</v>
      </c>
      <c r="P47" s="9">
        <f t="shared" si="13"/>
        <v>36</v>
      </c>
      <c r="Q47" s="9">
        <f t="shared" si="13"/>
        <v>36</v>
      </c>
      <c r="R47" s="9">
        <f t="shared" si="13"/>
        <v>36</v>
      </c>
      <c r="S47" s="9">
        <f t="shared" si="13"/>
        <v>36</v>
      </c>
      <c r="T47" s="9">
        <f t="shared" si="13"/>
        <v>36</v>
      </c>
      <c r="U47" s="9"/>
      <c r="V47" s="9"/>
      <c r="W47" s="9"/>
      <c r="X47" s="9">
        <f>X46+X44</f>
        <v>54</v>
      </c>
      <c r="Y47" s="9">
        <f aca="true" t="shared" si="14" ref="Y47:AH47">Y46+Y44</f>
        <v>54</v>
      </c>
      <c r="Z47" s="9">
        <f t="shared" si="14"/>
        <v>54</v>
      </c>
      <c r="AA47" s="9">
        <f t="shared" si="14"/>
        <v>54</v>
      </c>
      <c r="AB47" s="9">
        <f t="shared" si="14"/>
        <v>54</v>
      </c>
      <c r="AC47" s="9">
        <f t="shared" si="14"/>
        <v>54</v>
      </c>
      <c r="AD47" s="9">
        <f t="shared" si="14"/>
        <v>54</v>
      </c>
      <c r="AE47" s="9">
        <f t="shared" si="14"/>
        <v>54</v>
      </c>
      <c r="AF47" s="9">
        <f t="shared" si="14"/>
        <v>54</v>
      </c>
      <c r="AG47" s="9">
        <f t="shared" si="14"/>
        <v>54</v>
      </c>
      <c r="AH47" s="9">
        <f t="shared" si="14"/>
        <v>54</v>
      </c>
      <c r="AI47" s="9"/>
      <c r="AJ47" s="9">
        <f aca="true" t="shared" si="15" ref="AJ47:AP47">AJ46+AJ44</f>
        <v>45</v>
      </c>
      <c r="AK47" s="9">
        <f t="shared" si="15"/>
        <v>36</v>
      </c>
      <c r="AL47" s="9">
        <f t="shared" si="15"/>
        <v>36</v>
      </c>
      <c r="AM47" s="9">
        <f t="shared" si="15"/>
        <v>0</v>
      </c>
      <c r="AN47" s="9">
        <f t="shared" si="15"/>
        <v>36</v>
      </c>
      <c r="AO47" s="9">
        <f t="shared" si="15"/>
        <v>36</v>
      </c>
      <c r="AP47" s="9">
        <f t="shared" si="15"/>
        <v>36</v>
      </c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9"/>
      <c r="BF47" s="75"/>
    </row>
    <row r="48" spans="1:57" ht="18" customHeight="1">
      <c r="A48" s="4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78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54"/>
    </row>
    <row r="49" spans="1:57" ht="18" customHeight="1">
      <c r="A49" s="4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78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54"/>
    </row>
    <row r="50" spans="1:57" ht="18" customHeight="1">
      <c r="A50" s="4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78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54"/>
    </row>
    <row r="51" spans="1:57" ht="18" customHeight="1">
      <c r="A51" s="4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78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54"/>
    </row>
    <row r="52" spans="1:57" ht="18" customHeight="1">
      <c r="A52" s="4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78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54"/>
    </row>
    <row r="53" spans="1:57" ht="18" customHeight="1">
      <c r="A53" s="4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78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54"/>
    </row>
    <row r="54" spans="1:57" ht="18" customHeight="1">
      <c r="A54" s="4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78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54"/>
    </row>
    <row r="55" spans="1:57" ht="18" customHeight="1">
      <c r="A55" s="4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78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54"/>
    </row>
    <row r="56" spans="1:57" ht="18" customHeight="1">
      <c r="A56" s="4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78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54"/>
    </row>
    <row r="57" spans="1:57" ht="18" customHeight="1">
      <c r="A57" s="4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78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54"/>
    </row>
    <row r="58" spans="1:57" ht="18" customHeight="1">
      <c r="A58" s="4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78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54"/>
    </row>
    <row r="59" spans="1:57" ht="18" customHeight="1">
      <c r="A59" s="4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78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54"/>
    </row>
    <row r="60" spans="1:57" ht="18" customHeight="1">
      <c r="A60" s="4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78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54"/>
    </row>
    <row r="61" spans="1:57" ht="18" customHeight="1">
      <c r="A61" s="4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78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54"/>
    </row>
    <row r="62" spans="1:57" ht="18" customHeight="1">
      <c r="A62" s="43"/>
      <c r="B62" s="54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56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43"/>
    </row>
    <row r="63" spans="1:57" ht="18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56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43"/>
    </row>
    <row r="64" spans="1:57" ht="18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56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43"/>
    </row>
    <row r="65" spans="1:57" ht="18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56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43"/>
    </row>
    <row r="66" spans="1:57" ht="18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56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43"/>
    </row>
    <row r="67" spans="1:57" ht="18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56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43"/>
    </row>
    <row r="68" spans="1:57" ht="18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56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43"/>
    </row>
    <row r="69" spans="1:57" ht="18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56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43"/>
    </row>
    <row r="70" spans="1:57" ht="18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56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43"/>
    </row>
    <row r="71" spans="1:57" ht="18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56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43"/>
    </row>
    <row r="72" spans="1:57" ht="18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56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43"/>
    </row>
    <row r="73" spans="1:57" ht="18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56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43"/>
    </row>
    <row r="74" spans="1:57" ht="15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56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43"/>
    </row>
    <row r="75" spans="1:57" ht="15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56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43"/>
    </row>
    <row r="76" spans="1:57" ht="15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56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43"/>
    </row>
    <row r="77" spans="1:57" ht="15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56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43"/>
    </row>
    <row r="78" spans="1:57" ht="15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56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43"/>
    </row>
    <row r="79" spans="1:57" ht="15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56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43"/>
    </row>
    <row r="80" spans="1:57" ht="15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56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43"/>
    </row>
    <row r="81" spans="1:57" ht="15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56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43"/>
    </row>
    <row r="82" spans="1:57" ht="15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56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43"/>
    </row>
    <row r="83" spans="1:57" ht="15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56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43"/>
    </row>
    <row r="84" spans="1:57" ht="15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56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43"/>
    </row>
    <row r="85" spans="1:57" ht="15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56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43"/>
    </row>
    <row r="86" spans="1:57" ht="15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56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43"/>
    </row>
    <row r="87" spans="1:57" ht="15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56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43"/>
    </row>
    <row r="88" spans="1:57" ht="15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56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43"/>
    </row>
    <row r="89" spans="1:57" ht="15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56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43"/>
    </row>
    <row r="90" spans="1:57" ht="15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56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43"/>
    </row>
    <row r="91" spans="1:57" ht="15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56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43"/>
    </row>
    <row r="92" spans="1:57" ht="15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56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43"/>
    </row>
    <row r="93" spans="1:57" ht="15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56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43"/>
    </row>
    <row r="94" spans="1:57" ht="15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56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43"/>
    </row>
    <row r="95" spans="1:57" ht="15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56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43"/>
    </row>
    <row r="96" spans="1:57" ht="15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56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43"/>
    </row>
    <row r="97" spans="1:57" ht="15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56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43"/>
    </row>
    <row r="98" spans="1:57" ht="15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56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43"/>
    </row>
    <row r="99" spans="1:57" ht="15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56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43"/>
    </row>
    <row r="100" spans="1:57" ht="15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56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43"/>
    </row>
    <row r="101" spans="1:57" ht="15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56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43"/>
    </row>
    <row r="102" spans="1:57" ht="15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56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43"/>
    </row>
    <row r="103" spans="1:57" ht="15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56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43"/>
    </row>
    <row r="104" spans="1:57" ht="15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56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43"/>
    </row>
    <row r="105" spans="1:57" ht="15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56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43"/>
    </row>
    <row r="106" spans="1:57" ht="15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56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43"/>
    </row>
    <row r="107" spans="1:57" ht="15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56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43"/>
    </row>
    <row r="108" spans="1:57" ht="15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56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43"/>
    </row>
    <row r="109" spans="1:57" ht="15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56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43"/>
    </row>
    <row r="110" spans="1:57" ht="15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56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43"/>
    </row>
    <row r="111" spans="1:57" ht="15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56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43"/>
    </row>
    <row r="112" spans="1:57" ht="15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56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43"/>
    </row>
    <row r="113" spans="1:57" ht="15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56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43"/>
    </row>
    <row r="114" spans="1:57" ht="15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56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43"/>
    </row>
    <row r="115" spans="1:57" ht="15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56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43"/>
    </row>
    <row r="116" spans="1:57" ht="15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56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43"/>
    </row>
    <row r="117" spans="1:57" ht="15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56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43"/>
    </row>
    <row r="118" spans="1:57" ht="15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56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43"/>
    </row>
    <row r="119" spans="1:57" ht="15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56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43"/>
    </row>
    <row r="120" spans="1:57" ht="15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56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43"/>
    </row>
    <row r="121" spans="1:57" ht="15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56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43"/>
    </row>
    <row r="122" spans="1:57" ht="15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56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43"/>
    </row>
    <row r="123" spans="1:57" ht="15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56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43"/>
    </row>
    <row r="124" spans="1:57" ht="15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56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43"/>
    </row>
    <row r="125" spans="1:57" ht="15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56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43"/>
    </row>
    <row r="126" spans="1:57" ht="15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56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43"/>
    </row>
    <row r="127" spans="1:57" ht="15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56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43"/>
    </row>
    <row r="128" spans="1:57" ht="15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56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43"/>
    </row>
    <row r="129" spans="1:57" ht="15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56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43"/>
    </row>
    <row r="130" spans="1:57" ht="15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56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43"/>
    </row>
    <row r="131" spans="1:57" ht="15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56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43"/>
    </row>
    <row r="132" spans="1:57" ht="15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56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43"/>
    </row>
    <row r="133" spans="1:57" ht="15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56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43"/>
    </row>
    <row r="134" spans="1:57" ht="15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56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43"/>
    </row>
    <row r="135" spans="1:57" ht="15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56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43"/>
    </row>
    <row r="136" spans="1:57" ht="15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56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43"/>
    </row>
    <row r="137" spans="1:57" ht="15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56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43"/>
    </row>
    <row r="138" spans="1:57" ht="15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56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43"/>
    </row>
    <row r="139" spans="1:57" ht="15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56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43"/>
    </row>
    <row r="140" spans="1:57" ht="15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56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43"/>
    </row>
    <row r="141" spans="1:57" ht="15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56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43"/>
    </row>
    <row r="142" spans="1:57" ht="15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56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43"/>
    </row>
    <row r="143" spans="1:57" ht="15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56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43"/>
    </row>
    <row r="144" spans="1:57" ht="15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56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43"/>
    </row>
    <row r="145" spans="1:57" ht="15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56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43"/>
    </row>
    <row r="146" spans="1:57" ht="15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56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43"/>
    </row>
    <row r="147" spans="1:57" ht="15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56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43"/>
    </row>
    <row r="148" spans="1:57" ht="15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56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43"/>
    </row>
    <row r="149" spans="1:57" ht="15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56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43"/>
    </row>
    <row r="150" spans="1:57" ht="15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56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43"/>
    </row>
    <row r="151" spans="1:57" ht="15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56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43"/>
    </row>
    <row r="152" spans="1:57" ht="15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56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43"/>
    </row>
    <row r="153" spans="1:57" ht="15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56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43"/>
    </row>
    <row r="154" spans="1:57" ht="15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56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43"/>
    </row>
    <row r="155" spans="1:57" ht="15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56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43"/>
    </row>
    <row r="156" spans="1:57" ht="15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56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43"/>
    </row>
    <row r="157" spans="1:57" ht="15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56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43"/>
    </row>
    <row r="158" spans="1:57" ht="15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56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43"/>
    </row>
    <row r="159" spans="1:57" ht="15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56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43"/>
    </row>
    <row r="160" spans="1:57" ht="15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56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43"/>
    </row>
    <row r="161" spans="1:57" ht="15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56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43"/>
    </row>
    <row r="162" spans="1:57" ht="15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56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43"/>
    </row>
    <row r="163" spans="1:57" ht="15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56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43"/>
    </row>
    <row r="164" spans="1:57" ht="15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56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43"/>
    </row>
    <row r="165" spans="1:57" ht="15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56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43"/>
    </row>
    <row r="166" spans="1:57" ht="15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56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43"/>
    </row>
    <row r="167" spans="1:57" ht="15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56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43"/>
    </row>
    <row r="168" spans="1:57" ht="15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56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43"/>
    </row>
    <row r="169" spans="1:57" ht="15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56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43"/>
    </row>
    <row r="170" spans="1:57" ht="15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56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43"/>
    </row>
    <row r="171" spans="1:57" ht="15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56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43"/>
    </row>
    <row r="172" spans="1:57" ht="15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56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43"/>
    </row>
    <row r="173" spans="1:57" ht="15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56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43"/>
    </row>
    <row r="174" spans="1:57" ht="15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56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43"/>
    </row>
    <row r="175" spans="1:57" ht="15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56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43"/>
    </row>
    <row r="176" spans="1:57" ht="15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56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43"/>
    </row>
    <row r="177" spans="1:57" ht="15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56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43"/>
    </row>
    <row r="178" spans="1:57" ht="15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56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43"/>
    </row>
    <row r="179" spans="1:57" ht="15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56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43"/>
    </row>
    <row r="180" spans="1:57" ht="15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56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43"/>
    </row>
    <row r="181" spans="1:57" ht="15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56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43"/>
    </row>
    <row r="182" spans="1:57" ht="15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56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43"/>
    </row>
    <row r="183" spans="1:57" ht="15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56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43"/>
    </row>
    <row r="184" spans="1:57" ht="15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56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43"/>
    </row>
    <row r="185" spans="1:57" ht="15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56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43"/>
    </row>
    <row r="186" spans="1:57" ht="15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56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43"/>
    </row>
    <row r="187" spans="1:57" ht="15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56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43"/>
    </row>
    <row r="188" spans="1:57" ht="15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56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43"/>
    </row>
    <row r="189" spans="1:57" ht="15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56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43"/>
    </row>
    <row r="190" spans="1:57" ht="15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56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43"/>
    </row>
    <row r="191" spans="1:57" ht="15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56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43"/>
    </row>
    <row r="192" spans="1:57" ht="15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56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43"/>
    </row>
    <row r="193" spans="1:57" ht="15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56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43"/>
    </row>
    <row r="194" spans="1:57" ht="15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56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43"/>
    </row>
    <row r="195" spans="1:57" ht="15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56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43"/>
    </row>
    <row r="196" spans="1:57" ht="15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56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43"/>
    </row>
    <row r="197" spans="1:57" ht="15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56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43"/>
    </row>
    <row r="198" spans="1:57" ht="15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56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43"/>
    </row>
    <row r="199" spans="1:57" ht="15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56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43"/>
    </row>
    <row r="200" spans="1:57" ht="15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56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43"/>
    </row>
    <row r="201" spans="1:57" ht="15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56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43"/>
    </row>
    <row r="202" spans="1:57" ht="15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56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43"/>
    </row>
    <row r="203" spans="1:57" ht="15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56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43"/>
    </row>
    <row r="204" spans="1:57" ht="15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56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43"/>
    </row>
    <row r="205" spans="1:57" ht="15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56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43"/>
    </row>
    <row r="206" spans="1:57" ht="15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56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43"/>
    </row>
    <row r="207" spans="1:57" ht="15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56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43"/>
    </row>
    <row r="208" spans="1:57" ht="15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56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43"/>
    </row>
    <row r="209" spans="1:57" ht="15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56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43"/>
    </row>
    <row r="210" spans="1:57" ht="15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56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43"/>
    </row>
    <row r="211" spans="1:57" ht="15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56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43"/>
    </row>
    <row r="212" spans="1:57" ht="15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56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43"/>
    </row>
    <row r="213" spans="1:57" ht="15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56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43"/>
    </row>
    <row r="214" spans="1:57" ht="15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56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43"/>
    </row>
    <row r="215" spans="1:57" ht="15.7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56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43"/>
    </row>
    <row r="216" spans="1:57" ht="15.7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56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43"/>
    </row>
    <row r="217" spans="1:57" ht="15.7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56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43"/>
    </row>
    <row r="218" spans="1:57" ht="15.7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56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43"/>
    </row>
    <row r="219" spans="1:57" ht="15.7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56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43"/>
    </row>
    <row r="220" spans="1:57" ht="15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56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43"/>
    </row>
    <row r="221" spans="1:57" ht="15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56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43"/>
    </row>
    <row r="222" spans="1:57" ht="15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56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43"/>
    </row>
    <row r="223" spans="1:57" ht="15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56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43"/>
    </row>
    <row r="224" spans="1:57" ht="15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56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43"/>
    </row>
    <row r="225" spans="1:57" ht="15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56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43"/>
    </row>
    <row r="226" spans="1:57" ht="15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56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43"/>
    </row>
    <row r="227" spans="1:57" ht="15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56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43"/>
    </row>
    <row r="228" spans="1:57" ht="15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56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43"/>
    </row>
    <row r="229" spans="1:57" ht="15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56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43"/>
    </row>
    <row r="230" spans="1:57" ht="15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56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43"/>
    </row>
    <row r="231" spans="1:57" ht="15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56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43"/>
    </row>
    <row r="232" spans="1:57" ht="15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56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43"/>
    </row>
    <row r="233" spans="1:57" ht="15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56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43"/>
    </row>
    <row r="234" spans="1:57" ht="15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56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43"/>
    </row>
    <row r="235" spans="1:57" ht="15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56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43"/>
    </row>
    <row r="236" spans="1:57" ht="15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56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43"/>
    </row>
    <row r="237" spans="1:57" ht="15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56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43"/>
    </row>
    <row r="238" spans="1:57" ht="15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56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43"/>
    </row>
    <row r="239" spans="1:57" ht="15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56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43"/>
    </row>
    <row r="240" spans="1:57" ht="15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56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43"/>
    </row>
    <row r="241" spans="1:57" ht="15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56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43"/>
    </row>
    <row r="242" spans="1:57" ht="15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56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43"/>
    </row>
    <row r="243" spans="1:57" ht="15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56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43"/>
    </row>
    <row r="244" spans="1:57" ht="15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56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43"/>
    </row>
    <row r="245" spans="1:57" ht="15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56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43"/>
    </row>
    <row r="246" spans="1:57" ht="15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56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43"/>
    </row>
    <row r="247" spans="1:57" ht="15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56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43"/>
    </row>
    <row r="248" spans="1:57" ht="15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56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43"/>
    </row>
    <row r="249" spans="1:57" ht="15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56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43"/>
    </row>
    <row r="250" spans="1:57" ht="15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56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43"/>
    </row>
    <row r="251" spans="1:57" ht="15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56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43"/>
    </row>
    <row r="252" spans="1:57" ht="15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56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43"/>
    </row>
    <row r="253" spans="1:57" ht="15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56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43"/>
    </row>
    <row r="254" spans="1:57" ht="15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56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43"/>
    </row>
    <row r="255" spans="1:57" ht="15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56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43"/>
    </row>
    <row r="256" spans="1:57" ht="15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56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43"/>
    </row>
    <row r="257" spans="1:57" ht="15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56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43"/>
    </row>
    <row r="258" spans="1:57" ht="15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56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43"/>
    </row>
    <row r="259" spans="1:57" ht="15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56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43"/>
    </row>
    <row r="260" spans="1:57" ht="15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56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43"/>
    </row>
    <row r="261" spans="1:57" ht="15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56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43"/>
    </row>
    <row r="262" spans="1:57" ht="15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56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43"/>
    </row>
    <row r="263" spans="1:57" ht="15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56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43"/>
    </row>
    <row r="264" spans="1:57" ht="15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56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43"/>
    </row>
    <row r="265" spans="1:57" ht="15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56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43"/>
    </row>
    <row r="266" spans="1:57" ht="15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56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43"/>
    </row>
    <row r="267" spans="1:57" ht="15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56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43"/>
    </row>
    <row r="268" spans="1:57" ht="15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56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43"/>
    </row>
    <row r="269" spans="1:57" ht="15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56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43"/>
    </row>
    <row r="270" spans="1:57" ht="15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56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43"/>
    </row>
    <row r="271" spans="1:57" ht="15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56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43"/>
    </row>
    <row r="272" spans="1:57" ht="15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56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43"/>
    </row>
    <row r="273" spans="1:57" ht="15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56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43"/>
    </row>
    <row r="274" spans="1:57" ht="15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56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43"/>
    </row>
    <row r="275" spans="1:57" ht="15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56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43"/>
    </row>
    <row r="276" spans="1:57" ht="15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56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43"/>
    </row>
    <row r="277" spans="1:57" ht="15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56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43"/>
    </row>
    <row r="278" spans="1:57" ht="15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56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43"/>
    </row>
    <row r="279" spans="1:57" ht="15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56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43"/>
    </row>
    <row r="280" spans="1:57" ht="15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56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43"/>
    </row>
    <row r="281" spans="1:57" ht="15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56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43"/>
    </row>
    <row r="282" spans="1:57" ht="15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56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43"/>
    </row>
    <row r="283" spans="1:57" ht="15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56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43"/>
    </row>
    <row r="284" spans="1:57" ht="15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56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43"/>
    </row>
    <row r="285" spans="1:57" ht="15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56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43"/>
    </row>
    <row r="286" spans="1:57" ht="15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56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43"/>
    </row>
    <row r="287" spans="1:57" ht="15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56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43"/>
    </row>
    <row r="288" spans="1:57" ht="15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56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43"/>
    </row>
    <row r="289" spans="1:57" ht="15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56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43"/>
    </row>
    <row r="290" spans="1:57" ht="15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56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43"/>
    </row>
    <row r="291" spans="1:57" ht="15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56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43"/>
    </row>
    <row r="292" spans="1:57" ht="15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56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43"/>
    </row>
    <row r="293" spans="1:57" ht="15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56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43"/>
    </row>
    <row r="294" spans="1:57" ht="15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56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43"/>
    </row>
    <row r="295" spans="1:57" ht="15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56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43"/>
    </row>
    <row r="296" spans="1:57" ht="15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56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43"/>
    </row>
    <row r="297" spans="1:57" ht="15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56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43"/>
    </row>
    <row r="298" spans="1:57" ht="15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56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43"/>
    </row>
    <row r="299" spans="1:57" ht="15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56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43"/>
    </row>
    <row r="300" spans="1:57" ht="15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56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43"/>
    </row>
    <row r="301" spans="1:57" ht="15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56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43"/>
    </row>
    <row r="302" spans="1:57" ht="15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56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43"/>
    </row>
    <row r="303" spans="1:57" ht="15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56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43"/>
    </row>
    <row r="304" spans="1:57" ht="15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56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43"/>
    </row>
    <row r="305" spans="1:57" ht="15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56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43"/>
    </row>
    <row r="306" spans="1:57" ht="15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56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43"/>
    </row>
    <row r="307" spans="1:57" ht="15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56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43"/>
    </row>
    <row r="308" spans="1:57" ht="15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56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43"/>
    </row>
    <row r="309" spans="1:57" ht="15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56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43"/>
    </row>
    <row r="310" spans="1:57" ht="15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56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43"/>
    </row>
    <row r="311" spans="1:57" ht="15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56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43"/>
    </row>
    <row r="312" spans="1:57" ht="15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56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43"/>
    </row>
    <row r="313" spans="1:57" ht="15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56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43"/>
    </row>
    <row r="314" spans="1:57" ht="15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56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43"/>
    </row>
    <row r="315" spans="1:57" ht="15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56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43"/>
    </row>
    <row r="316" spans="1:57" ht="15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56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43"/>
    </row>
    <row r="317" spans="1:57" ht="15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56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43"/>
    </row>
    <row r="318" spans="1:57" ht="15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56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43"/>
    </row>
    <row r="319" spans="1:57" ht="15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56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43"/>
    </row>
    <row r="320" spans="1:57" ht="15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56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43"/>
    </row>
    <row r="321" spans="1:57" ht="15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56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43"/>
    </row>
    <row r="322" spans="1:57" ht="15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56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43"/>
    </row>
    <row r="323" spans="1:57" ht="15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56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43"/>
    </row>
    <row r="324" spans="1:57" ht="15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56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43"/>
    </row>
    <row r="325" spans="1:57" ht="15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56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43"/>
    </row>
    <row r="326" spans="1:57" ht="15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56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43"/>
    </row>
    <row r="327" spans="1:57" ht="15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56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43"/>
    </row>
    <row r="328" spans="1:57" ht="15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56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43"/>
    </row>
    <row r="329" spans="1:57" ht="15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56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43"/>
    </row>
    <row r="330" spans="1:57" ht="15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56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43"/>
    </row>
    <row r="331" spans="1:57" ht="15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56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43"/>
    </row>
    <row r="332" spans="1:57" ht="15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56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43"/>
    </row>
    <row r="333" spans="1:57" ht="15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56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43"/>
    </row>
    <row r="334" spans="1:57" ht="15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56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43"/>
    </row>
    <row r="335" spans="1:57" ht="15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56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43"/>
    </row>
    <row r="336" spans="1:57" ht="15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56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43"/>
    </row>
    <row r="337" spans="1:57" ht="15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56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43"/>
    </row>
    <row r="338" spans="1:57" ht="15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56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43"/>
    </row>
    <row r="339" spans="1:57" ht="15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56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43"/>
    </row>
    <row r="340" spans="1:57" ht="15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56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43"/>
    </row>
    <row r="341" spans="1:57" ht="15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56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43"/>
    </row>
    <row r="342" spans="1:57" ht="15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56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43"/>
    </row>
    <row r="343" spans="1:57" ht="15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56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43"/>
    </row>
    <row r="344" spans="1:57" ht="15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56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43"/>
    </row>
    <row r="345" spans="1:57" ht="15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56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43"/>
    </row>
    <row r="346" spans="1:57" ht="15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56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43"/>
    </row>
    <row r="347" spans="1:57" ht="15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56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43"/>
    </row>
    <row r="348" spans="1:57" ht="15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56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43"/>
    </row>
    <row r="349" spans="1:57" ht="15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56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43"/>
    </row>
    <row r="350" spans="1:57" ht="15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56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43"/>
    </row>
    <row r="351" spans="1:57" ht="15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56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43"/>
    </row>
    <row r="352" spans="1:57" ht="15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56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43"/>
    </row>
    <row r="353" spans="1:57" ht="15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56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43"/>
    </row>
    <row r="354" spans="1:57" ht="15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56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43"/>
    </row>
    <row r="355" spans="1:57" ht="15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56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43"/>
    </row>
    <row r="356" spans="1:57" ht="15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56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43"/>
    </row>
    <row r="357" spans="1:57" ht="15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56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43"/>
    </row>
    <row r="358" spans="1:57" ht="15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56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43"/>
    </row>
    <row r="359" spans="1:57" ht="15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56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43"/>
    </row>
    <row r="360" spans="1:57" ht="15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56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43"/>
    </row>
    <row r="361" spans="1:57" ht="15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56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43"/>
    </row>
    <row r="362" spans="1:57" ht="15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56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43"/>
    </row>
    <row r="363" spans="1:57" ht="15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56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43"/>
    </row>
    <row r="364" spans="1:57" ht="15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56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43"/>
    </row>
    <row r="365" spans="1:57" ht="15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56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43"/>
    </row>
    <row r="366" spans="1:57" ht="15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56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43"/>
    </row>
    <row r="367" spans="1:57" ht="15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56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43"/>
    </row>
    <row r="368" spans="1:57" ht="15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56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43"/>
    </row>
    <row r="369" spans="1:57" ht="15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56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43"/>
    </row>
    <row r="370" spans="1:57" ht="15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56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43"/>
    </row>
    <row r="371" spans="1:57" ht="15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56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43"/>
    </row>
    <row r="372" spans="1:57" ht="15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56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43"/>
    </row>
    <row r="373" spans="1:57" ht="15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56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43"/>
    </row>
    <row r="374" spans="1:57" ht="15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56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43"/>
    </row>
    <row r="375" spans="1:57" ht="15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56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43"/>
    </row>
    <row r="376" spans="1:57" ht="15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56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43"/>
    </row>
    <row r="377" spans="1:57" ht="15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56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43"/>
    </row>
    <row r="378" spans="1:57" ht="15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56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43"/>
    </row>
    <row r="379" spans="1:57" ht="15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56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43"/>
    </row>
    <row r="380" spans="1:57" ht="15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56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43"/>
    </row>
    <row r="381" spans="1:57" ht="15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56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43"/>
    </row>
    <row r="382" spans="1:57" ht="15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56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43"/>
    </row>
    <row r="383" spans="1:57" ht="15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56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43"/>
    </row>
    <row r="384" spans="1:57" ht="15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56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43"/>
    </row>
    <row r="385" spans="1:57" ht="15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56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43"/>
    </row>
    <row r="386" spans="1:57" ht="15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56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43"/>
    </row>
    <row r="387" spans="1:57" ht="15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56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43"/>
    </row>
    <row r="388" spans="1:57" ht="15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56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43"/>
    </row>
    <row r="389" spans="1:57" ht="15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56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43"/>
    </row>
    <row r="390" spans="1:57" ht="15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56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43"/>
    </row>
    <row r="391" spans="1:57" ht="15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56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43"/>
    </row>
    <row r="392" spans="1:57" ht="15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56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43"/>
    </row>
    <row r="393" spans="1:57" ht="15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56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43"/>
    </row>
    <row r="394" spans="1:57" ht="15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56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43"/>
    </row>
    <row r="395" spans="1:57" ht="15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56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43"/>
    </row>
    <row r="396" spans="1:57" ht="15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56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43"/>
    </row>
    <row r="397" spans="1:57" ht="15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56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43"/>
    </row>
    <row r="398" spans="1:57" ht="15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56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43"/>
    </row>
    <row r="399" spans="1:57" ht="15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56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43"/>
    </row>
    <row r="400" spans="1:57" ht="15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56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43"/>
    </row>
    <row r="401" spans="1:57" ht="15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56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43"/>
    </row>
    <row r="402" spans="1:57" ht="15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56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43"/>
    </row>
    <row r="403" spans="1:57" ht="15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56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43"/>
    </row>
    <row r="404" spans="1:57" ht="15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56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43"/>
    </row>
    <row r="405" spans="1:57" ht="15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56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43"/>
    </row>
    <row r="406" spans="1:57" ht="15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56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43"/>
    </row>
    <row r="407" spans="1:57" ht="15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56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43"/>
    </row>
    <row r="408" spans="1:57" ht="15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56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43"/>
    </row>
    <row r="409" spans="1:57" ht="15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56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43"/>
    </row>
    <row r="410" spans="1:57" ht="15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56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43"/>
    </row>
    <row r="411" spans="1:57" ht="15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56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43"/>
    </row>
    <row r="412" spans="1:57" ht="15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56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43"/>
    </row>
    <row r="413" spans="1:57" ht="15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56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43"/>
    </row>
    <row r="414" spans="1:57" ht="15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56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43"/>
    </row>
    <row r="415" spans="1:57" ht="15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56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43"/>
    </row>
    <row r="416" spans="1:57" ht="15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56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43"/>
    </row>
    <row r="417" spans="1:57" ht="15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56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43"/>
    </row>
    <row r="418" spans="1:57" ht="15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56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43"/>
    </row>
    <row r="419" spans="1:57" ht="15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56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43"/>
    </row>
    <row r="420" spans="1:57" ht="15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56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43"/>
    </row>
    <row r="421" spans="1:57" ht="15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56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43"/>
    </row>
    <row r="422" spans="1:57" ht="15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56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43"/>
    </row>
    <row r="423" spans="1:57" ht="15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56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43"/>
    </row>
    <row r="424" spans="1:57" ht="15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56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43"/>
    </row>
    <row r="425" spans="1:57" ht="15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56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43"/>
    </row>
    <row r="426" spans="1:57" ht="15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56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43"/>
    </row>
    <row r="427" spans="1:57" ht="15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56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43"/>
    </row>
    <row r="428" spans="1:57" ht="15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56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43"/>
    </row>
    <row r="429" spans="1:57" ht="15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56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43"/>
    </row>
    <row r="430" spans="1:57" ht="15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56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43"/>
    </row>
    <row r="431" spans="1:57" ht="15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56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43"/>
    </row>
    <row r="432" spans="1:57" ht="15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56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43"/>
    </row>
    <row r="433" spans="1:57" ht="15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56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43"/>
    </row>
    <row r="434" spans="1:57" ht="15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56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43"/>
    </row>
    <row r="435" spans="1:57" ht="15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56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43"/>
    </row>
    <row r="436" spans="1:57" ht="15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56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43"/>
    </row>
    <row r="437" spans="1:57" ht="15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56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43"/>
    </row>
    <row r="438" spans="1:57" ht="15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56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43"/>
    </row>
    <row r="439" spans="1:57" ht="15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56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43"/>
    </row>
    <row r="440" spans="1:57" ht="15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56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43"/>
    </row>
    <row r="441" spans="1:57" ht="15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56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43"/>
    </row>
    <row r="442" spans="1:57" ht="15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56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43"/>
    </row>
    <row r="443" spans="1:57" ht="15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56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43"/>
    </row>
    <row r="444" spans="1:57" ht="15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56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43"/>
    </row>
    <row r="445" spans="1:57" ht="15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56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43"/>
    </row>
    <row r="446" spans="1:57" ht="15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56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43"/>
    </row>
    <row r="447" spans="1:57" ht="15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56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43"/>
    </row>
    <row r="448" spans="1:57" ht="15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56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43"/>
    </row>
    <row r="449" spans="1:57" ht="15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56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43"/>
    </row>
    <row r="450" spans="1:57" ht="15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56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43"/>
    </row>
    <row r="451" spans="1:57" ht="15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56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43"/>
    </row>
    <row r="452" spans="1:57" ht="15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56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43"/>
    </row>
    <row r="453" spans="1:57" ht="15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56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43"/>
    </row>
    <row r="454" spans="1:57" ht="15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56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43"/>
    </row>
    <row r="455" spans="1:57" ht="15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56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43"/>
    </row>
    <row r="456" spans="1:57" ht="15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56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43"/>
    </row>
    <row r="457" spans="1:57" ht="15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56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43"/>
    </row>
    <row r="458" spans="1:57" ht="15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56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43"/>
    </row>
    <row r="459" spans="1:57" ht="15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56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43"/>
    </row>
    <row r="460" spans="1:57" ht="15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56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43"/>
    </row>
    <row r="461" spans="1:57" ht="15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56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43"/>
    </row>
    <row r="462" spans="1:57" ht="15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56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43"/>
    </row>
    <row r="463" spans="1:57" ht="15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56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43"/>
    </row>
    <row r="464" spans="1:57" ht="15.7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56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43"/>
    </row>
    <row r="465" spans="1:57" ht="15.7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56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43"/>
    </row>
    <row r="466" spans="1:57" ht="15.7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56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43"/>
    </row>
    <row r="467" spans="1:57" ht="15.7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56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43"/>
    </row>
    <row r="468" spans="1:57" ht="15.7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56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43"/>
    </row>
    <row r="469" spans="1:57" ht="15.7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56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43"/>
    </row>
    <row r="470" spans="1:57" ht="15.7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56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43"/>
    </row>
    <row r="471" spans="1:57" ht="15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56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43"/>
    </row>
    <row r="472" spans="1:57" ht="15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56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43"/>
    </row>
    <row r="473" spans="1:57" ht="15.7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56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43"/>
    </row>
    <row r="474" spans="1:57" ht="15.7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56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43"/>
    </row>
    <row r="475" spans="1:57" ht="15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56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43"/>
    </row>
    <row r="476" spans="1:57" ht="15.7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56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43"/>
    </row>
    <row r="477" spans="1:57" ht="15.7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56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43"/>
    </row>
    <row r="478" spans="1:57" ht="15.7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56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43"/>
    </row>
    <row r="479" spans="1:57" ht="15.7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56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43"/>
    </row>
    <row r="480" spans="1:57" ht="15.7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56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43"/>
    </row>
    <row r="481" spans="1:57" ht="15.7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56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43"/>
    </row>
    <row r="482" spans="1:57" ht="15.7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56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43"/>
    </row>
    <row r="483" spans="1:57" ht="15.7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56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43"/>
    </row>
    <row r="484" spans="1:57" ht="15.7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56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43"/>
    </row>
    <row r="485" spans="1:57" ht="15.7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56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43"/>
    </row>
    <row r="486" spans="1:57" ht="15.7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56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43"/>
    </row>
    <row r="487" spans="1:57" ht="15.7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56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43"/>
    </row>
    <row r="488" spans="1:57" ht="15.7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56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43"/>
    </row>
    <row r="489" spans="1:57" ht="15.7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56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43"/>
    </row>
    <row r="490" spans="1:57" ht="15.7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56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43"/>
    </row>
    <row r="491" spans="1:57" ht="15.7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56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43"/>
    </row>
    <row r="492" spans="1:57" ht="15.7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56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43"/>
    </row>
    <row r="493" spans="1:57" ht="15.7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56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43"/>
    </row>
    <row r="494" spans="1:57" ht="15.7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56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43"/>
    </row>
    <row r="495" spans="1:57" ht="15.7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56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43"/>
    </row>
    <row r="496" spans="1:57" ht="15.7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56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43"/>
    </row>
    <row r="497" spans="1:57" ht="15.7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56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43"/>
    </row>
    <row r="498" spans="1:57" ht="15.7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56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43"/>
    </row>
    <row r="499" spans="1:57" ht="15.7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56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43"/>
    </row>
    <row r="500" spans="1:57" ht="15.7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56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43"/>
    </row>
    <row r="501" spans="1:57" ht="15.7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56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43"/>
    </row>
    <row r="502" spans="1:57" ht="15.7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56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43"/>
    </row>
    <row r="503" spans="1:57" ht="15.7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56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43"/>
    </row>
    <row r="504" spans="1:57" ht="15.7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56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43"/>
    </row>
    <row r="505" spans="1:57" ht="15.7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56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43"/>
    </row>
    <row r="506" spans="1:57" ht="15.7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56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43"/>
    </row>
    <row r="507" spans="1:57" ht="15.7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56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43"/>
    </row>
    <row r="508" spans="1:57" ht="15.7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56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43"/>
    </row>
    <row r="509" spans="1:57" ht="15.7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56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43"/>
    </row>
    <row r="510" spans="1:57" ht="15.7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56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43"/>
    </row>
    <row r="511" spans="1:57" ht="15.7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56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43"/>
    </row>
    <row r="512" spans="1:57" ht="15.7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56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43"/>
    </row>
    <row r="513" spans="1:57" ht="15.7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56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43"/>
    </row>
    <row r="514" spans="1:57" ht="15.7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56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43"/>
    </row>
    <row r="515" spans="1:57" ht="15.7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56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43"/>
    </row>
    <row r="516" spans="1:57" ht="15.7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56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43"/>
    </row>
    <row r="517" spans="1:57" ht="15.7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56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43"/>
    </row>
    <row r="518" spans="1:57" ht="15.7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56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43"/>
    </row>
    <row r="519" spans="1:57" ht="15.7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56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43"/>
    </row>
    <row r="520" spans="1:57" ht="15.7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56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43"/>
    </row>
    <row r="521" spans="1:57" ht="15.7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56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43"/>
    </row>
    <row r="522" spans="1:57" ht="15.7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56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43"/>
    </row>
    <row r="523" spans="1:57" ht="15.7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56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43"/>
    </row>
    <row r="524" spans="1:57" ht="15.7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56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43"/>
    </row>
    <row r="525" spans="1:57" ht="15.7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56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43"/>
    </row>
    <row r="526" spans="1:57" ht="15.7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56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43"/>
    </row>
    <row r="527" spans="1:57" ht="15.7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56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43"/>
    </row>
    <row r="528" spans="1:57" ht="15.7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56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43"/>
    </row>
    <row r="529" spans="1:57" ht="15.7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56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  <c r="BB529" s="56"/>
      <c r="BC529" s="56"/>
      <c r="BD529" s="56"/>
      <c r="BE529" s="43"/>
    </row>
    <row r="530" spans="1:57" ht="15.7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56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43"/>
    </row>
    <row r="531" spans="1:57" ht="15.7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56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43"/>
    </row>
    <row r="532" spans="1:57" ht="15.7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56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43"/>
    </row>
    <row r="533" spans="1:57" ht="15.7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56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  <c r="BB533" s="56"/>
      <c r="BC533" s="56"/>
      <c r="BD533" s="56"/>
      <c r="BE533" s="43"/>
    </row>
    <row r="534" spans="1:57" ht="15.7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56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43"/>
    </row>
    <row r="535" spans="1:57" ht="15.7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56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  <c r="BB535" s="56"/>
      <c r="BC535" s="56"/>
      <c r="BD535" s="56"/>
      <c r="BE535" s="43"/>
    </row>
    <row r="536" spans="1:57" ht="15.7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56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43"/>
    </row>
    <row r="537" spans="1:57" ht="15.7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56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  <c r="BB537" s="56"/>
      <c r="BC537" s="56"/>
      <c r="BD537" s="56"/>
      <c r="BE537" s="43"/>
    </row>
    <row r="538" spans="1:57" ht="15.7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56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43"/>
    </row>
    <row r="539" spans="1:57" ht="15.7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56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43"/>
    </row>
    <row r="540" spans="1:57" ht="15.7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56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43"/>
    </row>
    <row r="541" spans="1:57" ht="15.7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56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43"/>
    </row>
    <row r="542" spans="1:57" ht="15.7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56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43"/>
    </row>
    <row r="543" spans="1:57" ht="15.7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56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43"/>
    </row>
    <row r="544" spans="1:57" ht="15.7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56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  <c r="BB544" s="56"/>
      <c r="BC544" s="56"/>
      <c r="BD544" s="56"/>
      <c r="BE544" s="43"/>
    </row>
    <row r="545" spans="1:57" ht="15.7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56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  <c r="BE545" s="43"/>
    </row>
    <row r="546" spans="1:57" ht="15.7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56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43"/>
    </row>
    <row r="547" spans="1:57" ht="15.7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56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43"/>
    </row>
    <row r="548" spans="1:57" ht="15.7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56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  <c r="BE548" s="43"/>
    </row>
    <row r="549" spans="1:57" ht="15.7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56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  <c r="BE549" s="43"/>
    </row>
    <row r="550" spans="1:57" ht="15.7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56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43"/>
    </row>
    <row r="551" spans="1:57" ht="15.7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56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  <c r="BE551" s="43"/>
    </row>
    <row r="552" spans="1:57" ht="15.7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56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43"/>
    </row>
    <row r="553" spans="1:57" ht="15.7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56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  <c r="BE553" s="43"/>
    </row>
    <row r="554" spans="1:57" ht="15.7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56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43"/>
    </row>
    <row r="555" spans="1:57" ht="15.7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56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43"/>
    </row>
    <row r="556" spans="1:57" ht="15.7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56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43"/>
    </row>
    <row r="557" spans="1:57" ht="15.7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56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43"/>
    </row>
    <row r="558" spans="1:57" ht="15.7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56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  <c r="BB558" s="56"/>
      <c r="BC558" s="56"/>
      <c r="BD558" s="56"/>
      <c r="BE558" s="43"/>
    </row>
    <row r="559" spans="1:57" ht="15.7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56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  <c r="BC559" s="56"/>
      <c r="BD559" s="56"/>
      <c r="BE559" s="43"/>
    </row>
    <row r="560" spans="1:57" ht="15.7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56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56"/>
      <c r="AM560" s="56"/>
      <c r="AN560" s="56"/>
      <c r="AO560" s="56"/>
      <c r="AP560" s="56"/>
      <c r="AQ560" s="56"/>
      <c r="AR560" s="56"/>
      <c r="AS560" s="56"/>
      <c r="AT560" s="56"/>
      <c r="AU560" s="56"/>
      <c r="AV560" s="56"/>
      <c r="AW560" s="56"/>
      <c r="AX560" s="56"/>
      <c r="AY560" s="56"/>
      <c r="AZ560" s="56"/>
      <c r="BA560" s="56"/>
      <c r="BB560" s="56"/>
      <c r="BC560" s="56"/>
      <c r="BD560" s="56"/>
      <c r="BE560" s="43"/>
    </row>
    <row r="561" spans="1:57" ht="15.7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56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56"/>
      <c r="BD561" s="56"/>
      <c r="BE561" s="43"/>
    </row>
    <row r="562" spans="1:57" ht="15.7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56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43"/>
    </row>
    <row r="563" spans="1:57" ht="15.7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56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  <c r="BE563" s="43"/>
    </row>
    <row r="564" spans="1:57" ht="15.7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56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  <c r="BE564" s="43"/>
    </row>
    <row r="565" spans="1:57" ht="15.7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56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  <c r="BE565" s="43"/>
    </row>
    <row r="566" spans="1:57" ht="15.7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56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43"/>
    </row>
    <row r="567" spans="1:57" ht="15.7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56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43"/>
    </row>
    <row r="568" spans="1:57" ht="15.7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56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43"/>
    </row>
    <row r="569" spans="1:57" ht="15.7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56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  <c r="BE569" s="43"/>
    </row>
    <row r="570" spans="1:57" ht="15.7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56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43"/>
    </row>
    <row r="571" spans="1:57" ht="15.7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56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43"/>
    </row>
    <row r="572" spans="1:57" ht="15.7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56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  <c r="BC572" s="56"/>
      <c r="BD572" s="56"/>
      <c r="BE572" s="43"/>
    </row>
    <row r="573" spans="1:57" ht="15.7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56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43"/>
    </row>
    <row r="574" spans="1:57" ht="15.7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56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43"/>
    </row>
    <row r="575" spans="1:57" ht="15.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56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  <c r="BE575" s="43"/>
    </row>
    <row r="576" spans="1:57" ht="15.7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56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  <c r="BE576" s="43"/>
    </row>
    <row r="577" spans="1:57" ht="15.7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56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43"/>
    </row>
    <row r="578" spans="1:57" ht="15.7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56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43"/>
    </row>
    <row r="579" spans="1:57" ht="15.7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56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  <c r="BC579" s="56"/>
      <c r="BD579" s="56"/>
      <c r="BE579" s="43"/>
    </row>
    <row r="580" spans="1:57" ht="15.7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56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43"/>
    </row>
    <row r="581" spans="1:57" ht="15.7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56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  <c r="BB581" s="56"/>
      <c r="BC581" s="56"/>
      <c r="BD581" s="56"/>
      <c r="BE581" s="43"/>
    </row>
    <row r="582" spans="1:57" ht="15.7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56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43"/>
    </row>
    <row r="583" spans="1:57" ht="15.7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56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43"/>
    </row>
    <row r="584" spans="1:57" ht="15.7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56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43"/>
    </row>
    <row r="585" spans="1:57" ht="15.7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56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  <c r="BB585" s="56"/>
      <c r="BC585" s="56"/>
      <c r="BD585" s="56"/>
      <c r="BE585" s="43"/>
    </row>
    <row r="586" spans="1:57" ht="15.7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56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43"/>
    </row>
    <row r="587" spans="1:57" ht="15.7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56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  <c r="BB587" s="56"/>
      <c r="BC587" s="56"/>
      <c r="BD587" s="56"/>
      <c r="BE587" s="43"/>
    </row>
    <row r="588" spans="1:57" ht="15.7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56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  <c r="BB588" s="56"/>
      <c r="BC588" s="56"/>
      <c r="BD588" s="56"/>
      <c r="BE588" s="43"/>
    </row>
    <row r="589" spans="1:57" ht="15.7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56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43"/>
    </row>
    <row r="590" spans="1:57" ht="15.7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56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43"/>
    </row>
    <row r="591" spans="1:57" ht="15.7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56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43"/>
    </row>
    <row r="592" spans="1:57" ht="15.7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56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  <c r="AV592" s="56"/>
      <c r="AW592" s="56"/>
      <c r="AX592" s="56"/>
      <c r="AY592" s="56"/>
      <c r="AZ592" s="56"/>
      <c r="BA592" s="56"/>
      <c r="BB592" s="56"/>
      <c r="BC592" s="56"/>
      <c r="BD592" s="56"/>
      <c r="BE592" s="43"/>
    </row>
    <row r="593" spans="1:57" ht="15.7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56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43"/>
    </row>
    <row r="594" spans="1:57" ht="15.7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56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43"/>
    </row>
    <row r="595" spans="1:57" ht="15.7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56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  <c r="BB595" s="56"/>
      <c r="BC595" s="56"/>
      <c r="BD595" s="56"/>
      <c r="BE595" s="43"/>
    </row>
    <row r="596" spans="1:57" ht="15.7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56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  <c r="BB596" s="56"/>
      <c r="BC596" s="56"/>
      <c r="BD596" s="56"/>
      <c r="BE596" s="43"/>
    </row>
    <row r="597" spans="1:57" ht="15.7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56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43"/>
    </row>
    <row r="598" spans="1:57" ht="15.7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56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43"/>
    </row>
    <row r="599" spans="1:57" ht="15.7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56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  <c r="BB599" s="56"/>
      <c r="BC599" s="56"/>
      <c r="BD599" s="56"/>
      <c r="BE599" s="43"/>
    </row>
    <row r="600" spans="1:57" ht="15.7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56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43"/>
    </row>
    <row r="601" spans="1:57" ht="15.7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56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43"/>
    </row>
    <row r="602" spans="1:57" ht="15.7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56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43"/>
    </row>
    <row r="603" spans="1:57" ht="15.7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56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43"/>
    </row>
    <row r="604" spans="1:57" ht="15.7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56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6"/>
      <c r="BE604" s="43"/>
    </row>
    <row r="605" spans="1:57" ht="15.7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56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6"/>
      <c r="BE605" s="43"/>
    </row>
    <row r="606" spans="1:57" ht="15.7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56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43"/>
    </row>
    <row r="607" spans="1:57" ht="15.7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56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43"/>
    </row>
    <row r="608" spans="1:57" ht="15.7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56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43"/>
    </row>
    <row r="609" spans="1:57" ht="15.7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56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43"/>
    </row>
    <row r="610" spans="1:57" ht="15.7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56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43"/>
    </row>
    <row r="611" spans="1:57" ht="15.7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56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  <c r="BB611" s="56"/>
      <c r="BC611" s="56"/>
      <c r="BD611" s="56"/>
      <c r="BE611" s="43"/>
    </row>
    <row r="612" spans="1:57" ht="15.7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56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  <c r="BB612" s="56"/>
      <c r="BC612" s="56"/>
      <c r="BD612" s="56"/>
      <c r="BE612" s="43"/>
    </row>
    <row r="613" spans="1:57" ht="15.7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56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43"/>
    </row>
    <row r="614" spans="1:57" ht="15.7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56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43"/>
    </row>
    <row r="615" spans="1:57" ht="15.7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56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  <c r="BE615" s="43"/>
    </row>
    <row r="616" spans="1:57" ht="15.7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56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43"/>
    </row>
    <row r="617" spans="1:57" ht="15.7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56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43"/>
    </row>
    <row r="618" spans="1:57" ht="15.7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56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43"/>
    </row>
    <row r="619" spans="1:57" ht="15.7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56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43"/>
    </row>
    <row r="620" spans="1:57" ht="15.7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56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43"/>
    </row>
    <row r="621" spans="1:57" ht="15.7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56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43"/>
    </row>
    <row r="622" spans="1:57" ht="15.7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56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43"/>
    </row>
    <row r="623" spans="1:57" ht="15.7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56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56"/>
      <c r="BE623" s="43"/>
    </row>
    <row r="624" spans="1:57" ht="15.7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56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  <c r="AV624" s="56"/>
      <c r="AW624" s="56"/>
      <c r="AX624" s="56"/>
      <c r="AY624" s="56"/>
      <c r="AZ624" s="56"/>
      <c r="BA624" s="56"/>
      <c r="BB624" s="56"/>
      <c r="BC624" s="56"/>
      <c r="BD624" s="56"/>
      <c r="BE624" s="43"/>
    </row>
    <row r="625" spans="1:57" ht="15.7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56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43"/>
    </row>
    <row r="626" spans="1:57" ht="15.7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56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  <c r="BE626" s="43"/>
    </row>
    <row r="627" spans="1:57" ht="15.7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56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43"/>
    </row>
    <row r="628" spans="1:57" ht="15.7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56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43"/>
    </row>
    <row r="629" spans="1:57" ht="15.7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56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43"/>
    </row>
    <row r="630" spans="1:57" ht="15.7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56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43"/>
    </row>
    <row r="631" spans="1:57" ht="15.7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56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43"/>
    </row>
    <row r="632" spans="1:57" ht="15.7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56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43"/>
    </row>
    <row r="633" spans="1:57" ht="15.7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56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43"/>
    </row>
    <row r="634" spans="1:57" ht="15.7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56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43"/>
    </row>
    <row r="635" spans="1:57" ht="15.7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56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43"/>
    </row>
    <row r="636" spans="1:57" ht="15.7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56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43"/>
    </row>
    <row r="637" spans="1:57" ht="15.7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56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43"/>
    </row>
    <row r="638" spans="1:57" ht="15.7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56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43"/>
    </row>
    <row r="639" spans="1:57" ht="15.7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56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43"/>
    </row>
    <row r="640" spans="1:57" ht="15.7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56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43"/>
    </row>
    <row r="641" spans="1:57" ht="15.7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56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43"/>
    </row>
    <row r="642" spans="1:57" ht="15.7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56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43"/>
    </row>
    <row r="643" spans="1:57" ht="15.7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56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43"/>
    </row>
    <row r="644" spans="1:57" ht="15.7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56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43"/>
    </row>
    <row r="645" spans="1:57" ht="15.7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56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56"/>
      <c r="AM645" s="56"/>
      <c r="AN645" s="56"/>
      <c r="AO645" s="56"/>
      <c r="AP645" s="56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  <c r="BC645" s="56"/>
      <c r="BD645" s="56"/>
      <c r="BE645" s="43"/>
    </row>
    <row r="646" spans="1:57" ht="15.7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56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  <c r="BE646" s="43"/>
    </row>
    <row r="647" spans="1:57" ht="15.7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56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  <c r="BE647" s="43"/>
    </row>
    <row r="648" spans="1:57" ht="15.7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56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  <c r="BE648" s="43"/>
    </row>
    <row r="649" spans="1:57" ht="15.7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56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  <c r="AV649" s="56"/>
      <c r="AW649" s="56"/>
      <c r="AX649" s="56"/>
      <c r="AY649" s="56"/>
      <c r="AZ649" s="56"/>
      <c r="BA649" s="56"/>
      <c r="BB649" s="56"/>
      <c r="BC649" s="56"/>
      <c r="BD649" s="56"/>
      <c r="BE649" s="43"/>
    </row>
    <row r="650" spans="1:57" ht="15.7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56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43"/>
    </row>
    <row r="651" spans="1:57" ht="15.7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56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  <c r="BB651" s="56"/>
      <c r="BC651" s="56"/>
      <c r="BD651" s="56"/>
      <c r="BE651" s="43"/>
    </row>
    <row r="652" spans="1:57" ht="15.7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56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43"/>
    </row>
    <row r="653" spans="1:57" ht="15.7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56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43"/>
    </row>
    <row r="654" spans="1:57" ht="15.7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56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43"/>
    </row>
    <row r="655" spans="1:57" ht="15.7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56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43"/>
    </row>
    <row r="656" spans="1:57" ht="15.7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56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  <c r="BB656" s="56"/>
      <c r="BC656" s="56"/>
      <c r="BD656" s="56"/>
      <c r="BE656" s="43"/>
    </row>
    <row r="657" spans="1:57" ht="15.7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56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  <c r="BB657" s="56"/>
      <c r="BC657" s="56"/>
      <c r="BD657" s="56"/>
      <c r="BE657" s="43"/>
    </row>
    <row r="658" spans="1:57" ht="15.7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56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56"/>
      <c r="AM658" s="56"/>
      <c r="AN658" s="56"/>
      <c r="AO658" s="56"/>
      <c r="AP658" s="56"/>
      <c r="AQ658" s="56"/>
      <c r="AR658" s="56"/>
      <c r="AS658" s="56"/>
      <c r="AT658" s="56"/>
      <c r="AU658" s="56"/>
      <c r="AV658" s="56"/>
      <c r="AW658" s="56"/>
      <c r="AX658" s="56"/>
      <c r="AY658" s="56"/>
      <c r="AZ658" s="56"/>
      <c r="BA658" s="56"/>
      <c r="BB658" s="56"/>
      <c r="BC658" s="56"/>
      <c r="BD658" s="56"/>
      <c r="BE658" s="43"/>
    </row>
    <row r="659" spans="1:57" ht="15.7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56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56"/>
      <c r="AM659" s="56"/>
      <c r="AN659" s="56"/>
      <c r="AO659" s="56"/>
      <c r="AP659" s="56"/>
      <c r="AQ659" s="56"/>
      <c r="AR659" s="56"/>
      <c r="AS659" s="56"/>
      <c r="AT659" s="56"/>
      <c r="AU659" s="56"/>
      <c r="AV659" s="56"/>
      <c r="AW659" s="56"/>
      <c r="AX659" s="56"/>
      <c r="AY659" s="56"/>
      <c r="AZ659" s="56"/>
      <c r="BA659" s="56"/>
      <c r="BB659" s="56"/>
      <c r="BC659" s="56"/>
      <c r="BD659" s="56"/>
      <c r="BE659" s="43"/>
    </row>
    <row r="660" spans="1:57" ht="15.7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56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  <c r="AV660" s="56"/>
      <c r="AW660" s="56"/>
      <c r="AX660" s="56"/>
      <c r="AY660" s="56"/>
      <c r="AZ660" s="56"/>
      <c r="BA660" s="56"/>
      <c r="BB660" s="56"/>
      <c r="BC660" s="56"/>
      <c r="BD660" s="56"/>
      <c r="BE660" s="43"/>
    </row>
    <row r="661" spans="1:57" ht="15.7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56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  <c r="AV661" s="56"/>
      <c r="AW661" s="56"/>
      <c r="AX661" s="56"/>
      <c r="AY661" s="56"/>
      <c r="AZ661" s="56"/>
      <c r="BA661" s="56"/>
      <c r="BB661" s="56"/>
      <c r="BC661" s="56"/>
      <c r="BD661" s="56"/>
      <c r="BE661" s="43"/>
    </row>
    <row r="662" spans="1:57" ht="15.7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56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  <c r="AV662" s="56"/>
      <c r="AW662" s="56"/>
      <c r="AX662" s="56"/>
      <c r="AY662" s="56"/>
      <c r="AZ662" s="56"/>
      <c r="BA662" s="56"/>
      <c r="BB662" s="56"/>
      <c r="BC662" s="56"/>
      <c r="BD662" s="56"/>
      <c r="BE662" s="43"/>
    </row>
    <row r="663" spans="1:57" ht="15.7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56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  <c r="AV663" s="56"/>
      <c r="AW663" s="56"/>
      <c r="AX663" s="56"/>
      <c r="AY663" s="56"/>
      <c r="AZ663" s="56"/>
      <c r="BA663" s="56"/>
      <c r="BB663" s="56"/>
      <c r="BC663" s="56"/>
      <c r="BD663" s="56"/>
      <c r="BE663" s="43"/>
    </row>
    <row r="664" spans="1:57" ht="15.7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56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  <c r="AV664" s="56"/>
      <c r="AW664" s="56"/>
      <c r="AX664" s="56"/>
      <c r="AY664" s="56"/>
      <c r="AZ664" s="56"/>
      <c r="BA664" s="56"/>
      <c r="BB664" s="56"/>
      <c r="BC664" s="56"/>
      <c r="BD664" s="56"/>
      <c r="BE664" s="43"/>
    </row>
    <row r="665" spans="1:57" ht="15.7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56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  <c r="BC665" s="56"/>
      <c r="BD665" s="56"/>
      <c r="BE665" s="43"/>
    </row>
    <row r="666" spans="1:57" ht="15.7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56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  <c r="AV666" s="56"/>
      <c r="AW666" s="56"/>
      <c r="AX666" s="56"/>
      <c r="AY666" s="56"/>
      <c r="AZ666" s="56"/>
      <c r="BA666" s="56"/>
      <c r="BB666" s="56"/>
      <c r="BC666" s="56"/>
      <c r="BD666" s="56"/>
      <c r="BE666" s="43"/>
    </row>
    <row r="667" spans="1:57" ht="15.7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56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  <c r="AV667" s="56"/>
      <c r="AW667" s="56"/>
      <c r="AX667" s="56"/>
      <c r="AY667" s="56"/>
      <c r="AZ667" s="56"/>
      <c r="BA667" s="56"/>
      <c r="BB667" s="56"/>
      <c r="BC667" s="56"/>
      <c r="BD667" s="56"/>
      <c r="BE667" s="43"/>
    </row>
    <row r="668" spans="1:57" ht="15.7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56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  <c r="AV668" s="56"/>
      <c r="AW668" s="56"/>
      <c r="AX668" s="56"/>
      <c r="AY668" s="56"/>
      <c r="AZ668" s="56"/>
      <c r="BA668" s="56"/>
      <c r="BB668" s="56"/>
      <c r="BC668" s="56"/>
      <c r="BD668" s="56"/>
      <c r="BE668" s="43"/>
    </row>
    <row r="669" spans="1:57" ht="15.7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56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43"/>
    </row>
    <row r="670" spans="1:57" ht="15.7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56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  <c r="BB670" s="56"/>
      <c r="BC670" s="56"/>
      <c r="BD670" s="56"/>
      <c r="BE670" s="43"/>
    </row>
    <row r="671" spans="1:57" ht="15.7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56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56"/>
      <c r="AM671" s="56"/>
      <c r="AN671" s="56"/>
      <c r="AO671" s="56"/>
      <c r="AP671" s="56"/>
      <c r="AQ671" s="56"/>
      <c r="AR671" s="56"/>
      <c r="AS671" s="56"/>
      <c r="AT671" s="56"/>
      <c r="AU671" s="56"/>
      <c r="AV671" s="56"/>
      <c r="AW671" s="56"/>
      <c r="AX671" s="56"/>
      <c r="AY671" s="56"/>
      <c r="AZ671" s="56"/>
      <c r="BA671" s="56"/>
      <c r="BB671" s="56"/>
      <c r="BC671" s="56"/>
      <c r="BD671" s="56"/>
      <c r="BE671" s="43"/>
    </row>
    <row r="672" spans="1:57" ht="15.7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56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  <c r="BB672" s="56"/>
      <c r="BC672" s="56"/>
      <c r="BD672" s="56"/>
      <c r="BE672" s="43"/>
    </row>
    <row r="673" spans="1:57" ht="15.7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56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43"/>
    </row>
    <row r="674" spans="1:57" ht="15.7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56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43"/>
    </row>
    <row r="675" spans="1:57" ht="15.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56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  <c r="AV675" s="56"/>
      <c r="AW675" s="56"/>
      <c r="AX675" s="56"/>
      <c r="AY675" s="56"/>
      <c r="AZ675" s="56"/>
      <c r="BA675" s="56"/>
      <c r="BB675" s="56"/>
      <c r="BC675" s="56"/>
      <c r="BD675" s="56"/>
      <c r="BE675" s="43"/>
    </row>
    <row r="676" spans="1:57" ht="15.7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56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  <c r="AV676" s="56"/>
      <c r="AW676" s="56"/>
      <c r="AX676" s="56"/>
      <c r="AY676" s="56"/>
      <c r="AZ676" s="56"/>
      <c r="BA676" s="56"/>
      <c r="BB676" s="56"/>
      <c r="BC676" s="56"/>
      <c r="BD676" s="56"/>
      <c r="BE676" s="43"/>
    </row>
    <row r="677" spans="1:57" ht="15.7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56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  <c r="AV677" s="56"/>
      <c r="AW677" s="56"/>
      <c r="AX677" s="56"/>
      <c r="AY677" s="56"/>
      <c r="AZ677" s="56"/>
      <c r="BA677" s="56"/>
      <c r="BB677" s="56"/>
      <c r="BC677" s="56"/>
      <c r="BD677" s="56"/>
      <c r="BE677" s="43"/>
    </row>
    <row r="678" spans="1:57" ht="15.7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56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  <c r="BB678" s="56"/>
      <c r="BC678" s="56"/>
      <c r="BD678" s="56"/>
      <c r="BE678" s="43"/>
    </row>
    <row r="679" spans="1:57" ht="15.7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56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  <c r="AV679" s="56"/>
      <c r="AW679" s="56"/>
      <c r="AX679" s="56"/>
      <c r="AY679" s="56"/>
      <c r="AZ679" s="56"/>
      <c r="BA679" s="56"/>
      <c r="BB679" s="56"/>
      <c r="BC679" s="56"/>
      <c r="BD679" s="56"/>
      <c r="BE679" s="43"/>
    </row>
    <row r="680" spans="1:57" ht="15.7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56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  <c r="BB680" s="56"/>
      <c r="BC680" s="56"/>
      <c r="BD680" s="56"/>
      <c r="BE680" s="43"/>
    </row>
    <row r="681" spans="1:57" ht="15.7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56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  <c r="AV681" s="56"/>
      <c r="AW681" s="56"/>
      <c r="AX681" s="56"/>
      <c r="AY681" s="56"/>
      <c r="AZ681" s="56"/>
      <c r="BA681" s="56"/>
      <c r="BB681" s="56"/>
      <c r="BC681" s="56"/>
      <c r="BD681" s="56"/>
      <c r="BE681" s="43"/>
    </row>
    <row r="682" spans="1:57" ht="15.7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56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56"/>
      <c r="AM682" s="56"/>
      <c r="AN682" s="56"/>
      <c r="AO682" s="56"/>
      <c r="AP682" s="56"/>
      <c r="AQ682" s="56"/>
      <c r="AR682" s="56"/>
      <c r="AS682" s="56"/>
      <c r="AT682" s="56"/>
      <c r="AU682" s="56"/>
      <c r="AV682" s="56"/>
      <c r="AW682" s="56"/>
      <c r="AX682" s="56"/>
      <c r="AY682" s="56"/>
      <c r="AZ682" s="56"/>
      <c r="BA682" s="56"/>
      <c r="BB682" s="56"/>
      <c r="BC682" s="56"/>
      <c r="BD682" s="56"/>
      <c r="BE682" s="43"/>
    </row>
    <row r="683" spans="1:57" ht="15.7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56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  <c r="BB683" s="56"/>
      <c r="BC683" s="56"/>
      <c r="BD683" s="56"/>
      <c r="BE683" s="43"/>
    </row>
    <row r="684" spans="1:57" ht="15.7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56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56"/>
      <c r="BD684" s="56"/>
      <c r="BE684" s="43"/>
    </row>
    <row r="685" spans="1:57" ht="15.7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56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  <c r="AV685" s="56"/>
      <c r="AW685" s="56"/>
      <c r="AX685" s="56"/>
      <c r="AY685" s="56"/>
      <c r="AZ685" s="56"/>
      <c r="BA685" s="56"/>
      <c r="BB685" s="56"/>
      <c r="BC685" s="56"/>
      <c r="BD685" s="56"/>
      <c r="BE685" s="43"/>
    </row>
    <row r="686" spans="1:57" ht="15.7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56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  <c r="AV686" s="56"/>
      <c r="AW686" s="56"/>
      <c r="AX686" s="56"/>
      <c r="AY686" s="56"/>
      <c r="AZ686" s="56"/>
      <c r="BA686" s="56"/>
      <c r="BB686" s="56"/>
      <c r="BC686" s="56"/>
      <c r="BD686" s="56"/>
      <c r="BE686" s="43"/>
    </row>
    <row r="687" spans="1:57" ht="15.7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56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  <c r="BB687" s="56"/>
      <c r="BC687" s="56"/>
      <c r="BD687" s="56"/>
      <c r="BE687" s="43"/>
    </row>
    <row r="688" spans="1:57" ht="15.7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56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43"/>
    </row>
    <row r="689" spans="1:57" ht="15.7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56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  <c r="BB689" s="56"/>
      <c r="BC689" s="56"/>
      <c r="BD689" s="56"/>
      <c r="BE689" s="43"/>
    </row>
    <row r="690" spans="1:57" ht="15.7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56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  <c r="BB690" s="56"/>
      <c r="BC690" s="56"/>
      <c r="BD690" s="56"/>
      <c r="BE690" s="43"/>
    </row>
    <row r="691" spans="1:57" ht="15.7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56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  <c r="BB691" s="56"/>
      <c r="BC691" s="56"/>
      <c r="BD691" s="56"/>
      <c r="BE691" s="43"/>
    </row>
    <row r="692" spans="1:57" ht="15.7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56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43"/>
    </row>
    <row r="693" spans="1:57" ht="15.7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56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  <c r="BB693" s="56"/>
      <c r="BC693" s="56"/>
      <c r="BD693" s="56"/>
      <c r="BE693" s="43"/>
    </row>
    <row r="694" spans="1:57" ht="15.7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56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  <c r="BB694" s="56"/>
      <c r="BC694" s="56"/>
      <c r="BD694" s="56"/>
      <c r="BE694" s="43"/>
    </row>
    <row r="695" spans="1:57" ht="15.7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56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  <c r="BB695" s="56"/>
      <c r="BC695" s="56"/>
      <c r="BD695" s="56"/>
      <c r="BE695" s="43"/>
    </row>
    <row r="696" spans="1:57" ht="15.7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56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  <c r="BB696" s="56"/>
      <c r="BC696" s="56"/>
      <c r="BD696" s="56"/>
      <c r="BE696" s="43"/>
    </row>
    <row r="697" ht="15.75">
      <c r="B697" s="43"/>
    </row>
  </sheetData>
  <sheetProtection/>
  <mergeCells count="61">
    <mergeCell ref="AA2:AC2"/>
    <mergeCell ref="B35:B36"/>
    <mergeCell ref="U29:U30"/>
    <mergeCell ref="N2:P2"/>
    <mergeCell ref="R2:T2"/>
    <mergeCell ref="B44:D44"/>
    <mergeCell ref="B46:D46"/>
    <mergeCell ref="B37:B38"/>
    <mergeCell ref="C37:C38"/>
    <mergeCell ref="D37:D38"/>
    <mergeCell ref="D31:D32"/>
    <mergeCell ref="D19:D20"/>
    <mergeCell ref="C29:C30"/>
    <mergeCell ref="C23:C24"/>
    <mergeCell ref="U23:U24"/>
    <mergeCell ref="C21:C22"/>
    <mergeCell ref="B13:B14"/>
    <mergeCell ref="D9:D10"/>
    <mergeCell ref="D11:D12"/>
    <mergeCell ref="C17:C18"/>
    <mergeCell ref="B21:B22"/>
    <mergeCell ref="E1:BD1"/>
    <mergeCell ref="J2:L2"/>
    <mergeCell ref="D21:D22"/>
    <mergeCell ref="BA2:BD2"/>
    <mergeCell ref="AN2:AQ2"/>
    <mergeCell ref="D15:D16"/>
    <mergeCell ref="AW2:AY2"/>
    <mergeCell ref="AS2:AU2"/>
    <mergeCell ref="AE2:AH2"/>
    <mergeCell ref="AJ2:AL2"/>
    <mergeCell ref="C35:C36"/>
    <mergeCell ref="C15:C16"/>
    <mergeCell ref="B31:B32"/>
    <mergeCell ref="B19:B20"/>
    <mergeCell ref="C19:C20"/>
    <mergeCell ref="B23:B24"/>
    <mergeCell ref="B25:B26"/>
    <mergeCell ref="C25:C26"/>
    <mergeCell ref="C31:C32"/>
    <mergeCell ref="B29:B30"/>
    <mergeCell ref="B45:D45"/>
    <mergeCell ref="C13:C14"/>
    <mergeCell ref="C7:C8"/>
    <mergeCell ref="E3:BE3"/>
    <mergeCell ref="E5:BE5"/>
    <mergeCell ref="C11:C12"/>
    <mergeCell ref="D13:D14"/>
    <mergeCell ref="D25:D26"/>
    <mergeCell ref="B15:B16"/>
    <mergeCell ref="B17:B18"/>
    <mergeCell ref="B47:D47"/>
    <mergeCell ref="A7:A47"/>
    <mergeCell ref="A2:A6"/>
    <mergeCell ref="B2:B6"/>
    <mergeCell ref="C2:C6"/>
    <mergeCell ref="D2:D6"/>
    <mergeCell ref="B9:B10"/>
    <mergeCell ref="C9:C10"/>
    <mergeCell ref="B11:B12"/>
    <mergeCell ref="B7:B8"/>
  </mergeCells>
  <printOptions/>
  <pageMargins left="0.7" right="0.7" top="0.75" bottom="0.75" header="0.3" footer="0.3"/>
  <pageSetup horizontalDpi="600" verticalDpi="600" orientation="landscape" paperSize="9" scale="7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2019-10-28T09:15:14Z</cp:lastPrinted>
  <dcterms:created xsi:type="dcterms:W3CDTF">2006-09-28T05:33:49Z</dcterms:created>
  <dcterms:modified xsi:type="dcterms:W3CDTF">2020-04-08T16:11:19Z</dcterms:modified>
  <cp:category/>
  <cp:version/>
  <cp:contentType/>
  <cp:contentStatus/>
</cp:coreProperties>
</file>